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39" activeTab="4"/>
  </bookViews>
  <sheets>
    <sheet name="MA-np poolit" sheetId="1" r:id="rId1"/>
    <sheet name="MA-np-JATKO" sheetId="2" r:id="rId2"/>
    <sheet name="M-joukkue poolit" sheetId="3" r:id="rId3"/>
    <sheet name="M-joukkue-JATKO" sheetId="4" r:id="rId4"/>
    <sheet name="Joukkueottelut" sheetId="5" r:id="rId5"/>
  </sheets>
  <definedNames/>
  <calcPr fullCalcOnLoad="1"/>
</workbook>
</file>

<file path=xl/sharedStrings.xml><?xml version="1.0" encoding="utf-8"?>
<sst xmlns="http://schemas.openxmlformats.org/spreadsheetml/2006/main" count="1307" uniqueCount="272">
  <si>
    <t>A-luokka ja joukkue SM</t>
  </si>
  <si>
    <t>MA-np</t>
  </si>
  <si>
    <t>Klo 00.00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</si>
  <si>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</si>
  <si>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</si>
  <si>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</si>
  <si>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</si>
  <si>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</si>
  <si>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</si>
  <si>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</si>
  <si>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</si>
  <si>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4318</t>
  </si>
  <si>
    <t>Perkkiö Tuomas/Tuuttila Juhana</t>
  </si>
  <si>
    <t>OPT-86/OPT-86</t>
  </si>
  <si>
    <t>2</t>
  </si>
  <si>
    <t>6-0</t>
  </si>
  <si>
    <t>72-42</t>
  </si>
  <si>
    <t>3916</t>
  </si>
  <si>
    <t>Lehtola Lassi/Viherlaiho Leon</t>
  </si>
  <si>
    <t>PT Espoo/PT Espoo</t>
  </si>
  <si>
    <t>3-4</t>
  </si>
  <si>
    <t>61-70</t>
  </si>
  <si>
    <t>3</t>
  </si>
  <si>
    <t>3872</t>
  </si>
  <si>
    <t>Tamminen Tero/Penttilä Tero</t>
  </si>
  <si>
    <t>PT Espoo/TuKa</t>
  </si>
  <si>
    <t>0</t>
  </si>
  <si>
    <t>1-6</t>
  </si>
  <si>
    <t>64-85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</si>
  <si>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</si>
  <si>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</si>
  <si>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</si>
  <si>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</si>
  <si>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</si>
  <si>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</si>
  <si>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</si>
  <si>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</si>
  <si>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</si>
  <si>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11-6</t>
  </si>
  <si>
    <t>17-15</t>
  </si>
  <si>
    <t>3-0</t>
  </si>
  <si>
    <t>2-4</t>
  </si>
  <si>
    <t>1-4</t>
  </si>
  <si>
    <t>2-3</t>
  </si>
  <si>
    <t>11-3</t>
  </si>
  <si>
    <t>8-11</t>
  </si>
  <si>
    <t>11-9</t>
  </si>
  <si>
    <t>16-14</t>
  </si>
  <si>
    <t>3-1</t>
  </si>
  <si>
    <t>1-2</t>
  </si>
  <si>
    <t>11-4</t>
  </si>
  <si>
    <t>11-2</t>
  </si>
  <si>
    <t>Pooli B</t>
  </si>
  <si>
    <t>4152</t>
  </si>
  <si>
    <t>Hattunen Sami/Pullinen Leonid</t>
  </si>
  <si>
    <t>PT 75/Tip-70</t>
  </si>
  <si>
    <t>33-21</t>
  </si>
  <si>
    <t>3859</t>
  </si>
  <si>
    <t>Mikkola Jouko/Tujula Risto</t>
  </si>
  <si>
    <t>PT-Helsinki/PT-Helsinki</t>
  </si>
  <si>
    <t>0-3</t>
  </si>
  <si>
    <t>21-33</t>
  </si>
  <si>
    <t>11-8</t>
  </si>
  <si>
    <t>11-7</t>
  </si>
  <si>
    <t>Pooli C</t>
  </si>
  <si>
    <t>4105</t>
  </si>
  <si>
    <t>Vesalainen Rasmus/Kanasuo Esa</t>
  </si>
  <si>
    <t>KoKa/KoKa</t>
  </si>
  <si>
    <t>35-23</t>
  </si>
  <si>
    <t>4049</t>
  </si>
  <si>
    <t>Ojala Matias/Khosravi Joonatan</t>
  </si>
  <si>
    <t>OPT-86/Pars</t>
  </si>
  <si>
    <t>23-35</t>
  </si>
  <si>
    <t>13-11</t>
  </si>
  <si>
    <t>11-5</t>
  </si>
  <si>
    <t>Pooli D</t>
  </si>
  <si>
    <t>4090</t>
  </si>
  <si>
    <t>Vesalainen Matias/Ruohonen Sami</t>
  </si>
  <si>
    <t>8-6</t>
  </si>
  <si>
    <t>154-131</t>
  </si>
  <si>
    <t>3998</t>
  </si>
  <si>
    <t>Pitkänen Toni/Rauvola Mika</t>
  </si>
  <si>
    <t>9-4</t>
  </si>
  <si>
    <t>128-113</t>
  </si>
  <si>
    <t>3798</t>
  </si>
  <si>
    <t>Kellow Ella/Kujala Henri</t>
  </si>
  <si>
    <t>4-7</t>
  </si>
  <si>
    <t>91-108</t>
  </si>
  <si>
    <t>3646</t>
  </si>
  <si>
    <t>Hallbäck Thomas/Sihvo Hannu</t>
  </si>
  <si>
    <t>MBF/Wega</t>
  </si>
  <si>
    <t>5-9</t>
  </si>
  <si>
    <t>130-151</t>
  </si>
  <si>
    <t>9-11</t>
  </si>
  <si>
    <t>3-2</t>
  </si>
  <si>
    <t>11-13</t>
  </si>
  <si>
    <t>12-10</t>
  </si>
  <si>
    <t>12-14</t>
  </si>
  <si>
    <t>7-11</t>
  </si>
  <si>
    <t>Pooli E</t>
  </si>
  <si>
    <t>4081</t>
  </si>
  <si>
    <t>Lahtinen Jorma/Jokinen Antti</t>
  </si>
  <si>
    <t>PT 75/PT 75</t>
  </si>
  <si>
    <t>6-4</t>
  </si>
  <si>
    <t>103-77</t>
  </si>
  <si>
    <t>Lehtonen Tomi/Perkkiö Markus</t>
  </si>
  <si>
    <t>8-5</t>
  </si>
  <si>
    <t>126-124</t>
  </si>
  <si>
    <t>3757</t>
  </si>
  <si>
    <t>Lehtonen Jarno/Ropponen Olli</t>
  </si>
  <si>
    <t>HUT/HUT</t>
  </si>
  <si>
    <t>115-137</t>
  </si>
  <si>
    <t>3737</t>
  </si>
  <si>
    <t>Xisheng Cong/Pham Huy Dong</t>
  </si>
  <si>
    <t>PT Espoo/SS</t>
  </si>
  <si>
    <t>6-7</t>
  </si>
  <si>
    <t>121-127</t>
  </si>
  <si>
    <t>10-12</t>
  </si>
  <si>
    <t>6-11</t>
  </si>
  <si>
    <t>1-11</t>
  </si>
  <si>
    <t>MA-np JATKOKAAVIO</t>
  </si>
  <si>
    <t xml:space="preserve">Klo </t>
  </si>
  <si>
    <t>Nimi</t>
  </si>
  <si>
    <t>A1</t>
  </si>
  <si>
    <t>9,-5,-9,7,4</t>
  </si>
  <si>
    <t>E2</t>
  </si>
  <si>
    <t>5</t>
  </si>
  <si>
    <t>B2</t>
  </si>
  <si>
    <t>-7,9,9,10</t>
  </si>
  <si>
    <t>6</t>
  </si>
  <si>
    <t>D2</t>
  </si>
  <si>
    <t>10,6,-6,9</t>
  </si>
  <si>
    <t>7</t>
  </si>
  <si>
    <t>9,-4,6,-4,5</t>
  </si>
  <si>
    <t>8</t>
  </si>
  <si>
    <t>C1</t>
  </si>
  <si>
    <t>9,9,8</t>
  </si>
  <si>
    <t>9</t>
  </si>
  <si>
    <t>D1</t>
  </si>
  <si>
    <t>10</t>
  </si>
  <si>
    <t>11</t>
  </si>
  <si>
    <t>A2</t>
  </si>
  <si>
    <t>-6,-10,9,5,7</t>
  </si>
  <si>
    <t>12</t>
  </si>
  <si>
    <t>E1</t>
  </si>
  <si>
    <t>-10,6,8,-2,9</t>
  </si>
  <si>
    <t>13</t>
  </si>
  <si>
    <t>C2</t>
  </si>
  <si>
    <t>-3,6,-11,4,9</t>
  </si>
  <si>
    <t>14</t>
  </si>
  <si>
    <t>15</t>
  </si>
  <si>
    <t>-5,10,18,8,-10</t>
  </si>
  <si>
    <t>16</t>
  </si>
  <si>
    <t>B1</t>
  </si>
  <si>
    <t>M-joukkue</t>
  </si>
  <si>
    <t>7107</t>
  </si>
  <si>
    <t>KoKa 1</t>
  </si>
  <si>
    <t>6-1</t>
  </si>
  <si>
    <t>18-9</t>
  </si>
  <si>
    <t>6525</t>
  </si>
  <si>
    <t>PT Espoo 2</t>
  </si>
  <si>
    <t>2-6</t>
  </si>
  <si>
    <t>11-19</t>
  </si>
  <si>
    <t>6268</t>
  </si>
  <si>
    <t>PT Helsinki 1</t>
  </si>
  <si>
    <t>15-16</t>
  </si>
  <si>
    <t>6970</t>
  </si>
  <si>
    <t>PT Espoo 1</t>
  </si>
  <si>
    <t>8-2</t>
  </si>
  <si>
    <t>26-9</t>
  </si>
  <si>
    <t>6494</t>
  </si>
  <si>
    <t>OPT-86 1</t>
  </si>
  <si>
    <t>23-17</t>
  </si>
  <si>
    <t>6177</t>
  </si>
  <si>
    <t>KoKa 2</t>
  </si>
  <si>
    <t>3-6</t>
  </si>
  <si>
    <t>11-21</t>
  </si>
  <si>
    <t>5750</t>
  </si>
  <si>
    <t>HUT 1</t>
  </si>
  <si>
    <t>5-18</t>
  </si>
  <si>
    <t>2-0</t>
  </si>
  <si>
    <t>2-1</t>
  </si>
  <si>
    <t>6961</t>
  </si>
  <si>
    <t>PT 75 1</t>
  </si>
  <si>
    <t>7-3</t>
  </si>
  <si>
    <t>23-14</t>
  </si>
  <si>
    <t>6824</t>
  </si>
  <si>
    <t>TIP-70 1</t>
  </si>
  <si>
    <t>9-2</t>
  </si>
  <si>
    <t>29-11</t>
  </si>
  <si>
    <t>6007</t>
  </si>
  <si>
    <t>OPT-86 2</t>
  </si>
  <si>
    <t>7-19</t>
  </si>
  <si>
    <t>5625</t>
  </si>
  <si>
    <t>PT Espoo 3</t>
  </si>
  <si>
    <t>0-7</t>
  </si>
  <si>
    <t>4-19</t>
  </si>
  <si>
    <t>1-0</t>
  </si>
  <si>
    <t>M-joukkue JATKOKAAVIO</t>
  </si>
  <si>
    <t>KILPAILU</t>
  </si>
  <si>
    <t>Suomen Pöytätennisliitto ry - SPTL</t>
  </si>
  <si>
    <t>JÄRJESTÄJÄ</t>
  </si>
  <si>
    <t>LUOKKA</t>
  </si>
  <si>
    <t>3 pelaajaa, paras viidestä</t>
  </si>
  <si>
    <t>Päivämäärä</t>
  </si>
  <si>
    <t>Klo</t>
  </si>
  <si>
    <t>Koti</t>
  </si>
  <si>
    <t>Vieras</t>
  </si>
  <si>
    <t>PT-Helsinki 1</t>
  </si>
  <si>
    <t>A</t>
  </si>
  <si>
    <t>Khosravi Sam</t>
  </si>
  <si>
    <t>X</t>
  </si>
  <si>
    <t>Rauvola Mika</t>
  </si>
  <si>
    <t>B</t>
  </si>
  <si>
    <t>Autio Riku</t>
  </si>
  <si>
    <t>Y</t>
  </si>
  <si>
    <t>Lundström Tom</t>
  </si>
  <si>
    <t>C</t>
  </si>
  <si>
    <t>Ruohonen Sami</t>
  </si>
  <si>
    <t>Z</t>
  </si>
  <si>
    <t>Mikkola Jouko</t>
  </si>
  <si>
    <t>Ottelut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</si>
  <si>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</si>
  <si>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</si>
  <si>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</si>
  <si>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</si>
  <si>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</si>
  <si>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</si>
  <si>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</si>
  <si>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</si>
  <si>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</si>
  <si>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</si>
  <si>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</si>
  <si>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</si>
  <si>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Huy Chau Dinh</t>
  </si>
  <si>
    <t>Pitkänen Toni</t>
  </si>
  <si>
    <t>Jormanainen Jani</t>
  </si>
  <si>
    <t>Lumdström Tom</t>
  </si>
  <si>
    <t>Lehtola Lassi</t>
  </si>
  <si>
    <t>Huy Chau Finh</t>
  </si>
  <si>
    <t>PT-Espoo 1</t>
  </si>
  <si>
    <t>Pihkala Arttu</t>
  </si>
  <si>
    <t>Vesalainen Matias</t>
  </si>
  <si>
    <t>Soine Toni</t>
  </si>
  <si>
    <t>Räsänen Mika</t>
  </si>
  <si>
    <t>Kanasuo Esa</t>
  </si>
  <si>
    <t>Ojala Matias</t>
  </si>
  <si>
    <t>Lehtonen Jarno</t>
  </si>
  <si>
    <t>Perkkiö Tuomas</t>
  </si>
  <si>
    <t>Tuuttila Juhana</t>
  </si>
  <si>
    <t>Ropponen Olli</t>
  </si>
  <si>
    <t>Viherlaakso Leon</t>
  </si>
  <si>
    <t>Vesalainen Rasmus</t>
  </si>
  <si>
    <t>OPT-86</t>
  </si>
  <si>
    <t>Tuttila Juhana</t>
  </si>
  <si>
    <t>Räsänen Aleksi</t>
  </si>
  <si>
    <t>Perkkiö Markus</t>
  </si>
  <si>
    <t>Hattunen Sami</t>
  </si>
  <si>
    <t>Lahtinen Jorma</t>
  </si>
  <si>
    <t>Kujala Henri</t>
  </si>
  <si>
    <t>Jokinen Antti</t>
  </si>
  <si>
    <t>Lehtonen Tomi</t>
  </si>
  <si>
    <t>PT-Espoo 3</t>
  </si>
  <si>
    <t>Mustonen Aleksi</t>
  </si>
  <si>
    <t>Tamminen Tero</t>
  </si>
  <si>
    <t>Pullinen Leonid</t>
  </si>
  <si>
    <t>Xisheng Cong</t>
  </si>
  <si>
    <t>Kahlos Juho</t>
  </si>
  <si>
    <t>Adewole Akeem</t>
  </si>
  <si>
    <t>Tip-70 1</t>
  </si>
  <si>
    <t>OPT-86 2 antoi wo:n</t>
  </si>
  <si>
    <t>PT 75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</si>
</sst>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hh:mm"/>
    <numFmt numFmtId="166" formatCode="0_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Courier New"/>
      <family val="3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2" fillId="0" borderId="0">
      <alignment/>
      <protection/>
    </xf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4" fillId="0" borderId="11" xfId="0" applyNumberFormat="1" applyFont="1" applyFill="1" applyBorder="1" applyAlignment="1" applyProtection="1">
      <alignment horizontal="left"/>
      <protection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16" xfId="0" applyNumberFormat="1" applyFont="1" applyFill="1" applyBorder="1" applyAlignment="1" applyProtection="1">
      <alignment horizontal="left"/>
      <protection/>
    </xf>
    <xf numFmtId="49" fontId="3" fillId="0" borderId="17" xfId="0" applyNumberFormat="1" applyFont="1" applyFill="1" applyBorder="1" applyAlignment="1" applyProtection="1">
      <alignment horizontal="left"/>
      <protection/>
    </xf>
    <xf numFmtId="49" fontId="3" fillId="0" borderId="18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left"/>
      <protection/>
    </xf>
    <xf numFmtId="49" fontId="1" fillId="0" borderId="20" xfId="0" applyNumberFormat="1" applyFont="1" applyFill="1" applyBorder="1" applyAlignment="1" applyProtection="1">
      <alignment horizontal="left"/>
      <protection/>
    </xf>
    <xf numFmtId="49" fontId="1" fillId="0" borderId="21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" fillId="0" borderId="23" xfId="0" applyNumberFormat="1" applyFont="1" applyFill="1" applyBorder="1" applyAlignment="1" applyProtection="1">
      <alignment horizontal="left"/>
      <protection/>
    </xf>
    <xf numFmtId="49" fontId="1" fillId="0" borderId="22" xfId="0" applyNumberFormat="1" applyFont="1" applyFill="1" applyBorder="1" applyAlignment="1" applyProtection="1">
      <alignment horizontal="left"/>
      <protection/>
    </xf>
    <xf numFmtId="49" fontId="1" fillId="33" borderId="22" xfId="0" applyNumberFormat="1" applyFont="1" applyFill="1" applyBorder="1" applyAlignment="1" applyProtection="1">
      <alignment horizontal="left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8" fillId="0" borderId="29" xfId="56" applyFont="1" applyBorder="1" applyProtection="1">
      <alignment/>
      <protection/>
    </xf>
    <xf numFmtId="0" fontId="3" fillId="0" borderId="30" xfId="56" applyBorder="1">
      <alignment/>
      <protection/>
    </xf>
    <xf numFmtId="0" fontId="3" fillId="0" borderId="30" xfId="56" applyBorder="1" applyProtection="1">
      <alignment/>
      <protection/>
    </xf>
    <xf numFmtId="0" fontId="8" fillId="0" borderId="14" xfId="56" applyFont="1" applyBorder="1" applyProtection="1">
      <alignment/>
      <protection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56" applyBorder="1" applyProtection="1">
      <alignment/>
      <protection/>
    </xf>
    <xf numFmtId="0" fontId="3" fillId="0" borderId="14" xfId="56" applyBorder="1">
      <alignment/>
      <protection/>
    </xf>
    <xf numFmtId="0" fontId="8" fillId="0" borderId="0" xfId="56" applyFont="1" applyBorder="1" applyProtection="1">
      <alignment/>
      <protection/>
    </xf>
    <xf numFmtId="0" fontId="11" fillId="0" borderId="14" xfId="56" applyFont="1" applyBorder="1" applyProtection="1">
      <alignment/>
      <protection/>
    </xf>
    <xf numFmtId="0" fontId="1" fillId="0" borderId="0" xfId="0" applyFont="1" applyBorder="1" applyAlignment="1">
      <alignment/>
    </xf>
    <xf numFmtId="0" fontId="3" fillId="0" borderId="0" xfId="56" applyBorder="1">
      <alignment/>
      <protection/>
    </xf>
    <xf numFmtId="0" fontId="6" fillId="0" borderId="31" xfId="56" applyFont="1" applyFill="1" applyBorder="1" applyAlignment="1">
      <alignment horizontal="center"/>
      <protection/>
    </xf>
    <xf numFmtId="0" fontId="5" fillId="0" borderId="24" xfId="0" applyFont="1" applyBorder="1" applyAlignment="1">
      <alignment/>
    </xf>
    <xf numFmtId="0" fontId="3" fillId="0" borderId="0" xfId="56">
      <alignment/>
      <protection/>
    </xf>
    <xf numFmtId="0" fontId="12" fillId="0" borderId="0" xfId="56" applyFont="1" applyBorder="1" applyProtection="1">
      <alignment/>
      <protection/>
    </xf>
    <xf numFmtId="0" fontId="6" fillId="0" borderId="20" xfId="56" applyFont="1" applyBorder="1" applyAlignment="1">
      <alignment/>
      <protection/>
    </xf>
    <xf numFmtId="0" fontId="3" fillId="0" borderId="20" xfId="56" applyBorder="1" applyAlignment="1" applyProtection="1">
      <alignment/>
      <protection/>
    </xf>
    <xf numFmtId="0" fontId="3" fillId="0" borderId="20" xfId="56" applyBorder="1" applyAlignment="1">
      <alignment/>
      <protection/>
    </xf>
    <xf numFmtId="0" fontId="3" fillId="0" borderId="32" xfId="56" applyBorder="1" applyAlignment="1">
      <alignment/>
      <protection/>
    </xf>
    <xf numFmtId="2" fontId="13" fillId="0" borderId="33" xfId="56" applyNumberFormat="1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 applyProtection="1">
      <alignment horizontal="left" vertical="center" indent="2"/>
      <protection locked="0"/>
    </xf>
    <xf numFmtId="2" fontId="13" fillId="0" borderId="22" xfId="56" applyNumberFormat="1" applyFont="1" applyFill="1" applyBorder="1" applyAlignment="1">
      <alignment horizontal="center" vertical="center"/>
      <protection/>
    </xf>
    <xf numFmtId="2" fontId="13" fillId="0" borderId="24" xfId="56" applyNumberFormat="1" applyFont="1" applyFill="1" applyBorder="1" applyAlignment="1">
      <alignment horizontal="center"/>
      <protection/>
    </xf>
    <xf numFmtId="0" fontId="1" fillId="0" borderId="28" xfId="56" applyFont="1" applyFill="1" applyBorder="1" applyAlignment="1" applyProtection="1">
      <alignment/>
      <protection locked="0"/>
    </xf>
    <xf numFmtId="0" fontId="13" fillId="0" borderId="0" xfId="56" applyFont="1" applyFill="1" applyBorder="1" applyAlignment="1">
      <alignment horizontal="center"/>
      <protection/>
    </xf>
    <xf numFmtId="2" fontId="13" fillId="0" borderId="34" xfId="56" applyNumberFormat="1" applyFont="1" applyFill="1" applyBorder="1" applyAlignment="1">
      <alignment horizontal="center"/>
      <protection/>
    </xf>
    <xf numFmtId="0" fontId="13" fillId="0" borderId="25" xfId="56" applyFont="1" applyFill="1" applyBorder="1" applyAlignment="1">
      <alignment horizontal="center"/>
      <protection/>
    </xf>
    <xf numFmtId="0" fontId="13" fillId="0" borderId="22" xfId="56" applyFont="1" applyFill="1" applyBorder="1" applyAlignment="1">
      <alignment horizontal="center"/>
      <protection/>
    </xf>
    <xf numFmtId="0" fontId="3" fillId="0" borderId="14" xfId="56" applyBorder="1" applyProtection="1">
      <alignment/>
      <protection/>
    </xf>
    <xf numFmtId="0" fontId="14" fillId="0" borderId="0" xfId="56" applyFont="1" applyBorder="1" applyProtection="1">
      <alignment/>
      <protection/>
    </xf>
    <xf numFmtId="0" fontId="8" fillId="0" borderId="0" xfId="56" applyFont="1" applyBorder="1" applyAlignment="1" applyProtection="1">
      <alignment horizontal="left"/>
      <protection/>
    </xf>
    <xf numFmtId="0" fontId="3" fillId="0" borderId="35" xfId="56" applyBorder="1">
      <alignment/>
      <protection/>
    </xf>
    <xf numFmtId="0" fontId="9" fillId="0" borderId="14" xfId="56" applyFont="1" applyBorder="1" applyProtection="1">
      <alignment/>
      <protection/>
    </xf>
    <xf numFmtId="0" fontId="13" fillId="0" borderId="25" xfId="56" applyFont="1" applyBorder="1" applyAlignment="1" applyProtection="1">
      <alignment horizontal="center"/>
      <protection/>
    </xf>
    <xf numFmtId="0" fontId="13" fillId="0" borderId="36" xfId="56" applyFont="1" applyBorder="1" applyAlignment="1" applyProtection="1">
      <alignment horizontal="center"/>
      <protection/>
    </xf>
    <xf numFmtId="0" fontId="13" fillId="0" borderId="37" xfId="56" applyFont="1" applyBorder="1" applyAlignment="1">
      <alignment horizontal="center"/>
      <protection/>
    </xf>
    <xf numFmtId="0" fontId="1" fillId="0" borderId="22" xfId="56" applyNumberFormat="1" applyFont="1" applyBorder="1" applyProtection="1">
      <alignment/>
      <protection/>
    </xf>
    <xf numFmtId="0" fontId="1" fillId="0" borderId="38" xfId="56" applyNumberFormat="1" applyFont="1" applyFill="1" applyBorder="1" applyProtection="1">
      <alignment/>
      <protection/>
    </xf>
    <xf numFmtId="166" fontId="1" fillId="34" borderId="22" xfId="56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/>
    </xf>
    <xf numFmtId="0" fontId="1" fillId="0" borderId="22" xfId="0" applyNumberFormat="1" applyFont="1" applyBorder="1" applyAlignment="1">
      <alignment horizontal="center"/>
    </xf>
    <xf numFmtId="0" fontId="9" fillId="0" borderId="22" xfId="56" applyFont="1" applyFill="1" applyBorder="1" applyAlignment="1" applyProtection="1">
      <alignment horizontal="center"/>
      <protection/>
    </xf>
    <xf numFmtId="0" fontId="1" fillId="0" borderId="26" xfId="56" applyFont="1" applyFill="1" applyBorder="1" applyAlignment="1" applyProtection="1">
      <alignment horizontal="center"/>
      <protection/>
    </xf>
    <xf numFmtId="0" fontId="1" fillId="0" borderId="14" xfId="56" applyFont="1" applyBorder="1" applyProtection="1">
      <alignment/>
      <protection/>
    </xf>
    <xf numFmtId="0" fontId="3" fillId="0" borderId="35" xfId="56" applyBorder="1" applyProtection="1">
      <alignment/>
      <protection/>
    </xf>
    <xf numFmtId="0" fontId="6" fillId="0" borderId="14" xfId="56" applyFont="1" applyBorder="1" applyProtection="1">
      <alignment/>
      <protection/>
    </xf>
    <xf numFmtId="0" fontId="6" fillId="0" borderId="0" xfId="56" applyFont="1" applyBorder="1" applyProtection="1">
      <alignment/>
      <protection/>
    </xf>
    <xf numFmtId="0" fontId="6" fillId="0" borderId="0" xfId="56" applyFont="1" applyBorder="1">
      <alignment/>
      <protection/>
    </xf>
    <xf numFmtId="0" fontId="1" fillId="0" borderId="0" xfId="56" applyFont="1" applyBorder="1">
      <alignment/>
      <protection/>
    </xf>
    <xf numFmtId="0" fontId="3" fillId="0" borderId="39" xfId="56" applyFill="1" applyBorder="1" applyProtection="1">
      <alignment/>
      <protection locked="0"/>
    </xf>
    <xf numFmtId="0" fontId="3" fillId="0" borderId="40" xfId="56" applyFill="1" applyBorder="1" applyProtection="1">
      <alignment/>
      <protection locked="0"/>
    </xf>
    <xf numFmtId="0" fontId="15" fillId="0" borderId="41" xfId="56" applyFont="1" applyFill="1" applyBorder="1" applyAlignment="1" applyProtection="1">
      <alignment horizontal="left" vertical="center" indent="2"/>
      <protection locked="0"/>
    </xf>
    <xf numFmtId="0" fontId="15" fillId="0" borderId="42" xfId="56" applyFont="1" applyFill="1" applyBorder="1" applyAlignment="1" applyProtection="1">
      <alignment horizontal="left" vertical="center" indent="2"/>
      <protection locked="0"/>
    </xf>
    <xf numFmtId="0" fontId="6" fillId="0" borderId="43" xfId="56" applyFont="1" applyFill="1" applyBorder="1" applyAlignment="1" applyProtection="1">
      <alignment horizontal="left" indent="1"/>
      <protection/>
    </xf>
    <xf numFmtId="0" fontId="9" fillId="34" borderId="44" xfId="56" applyFont="1" applyFill="1" applyBorder="1" applyAlignment="1" applyProtection="1">
      <alignment horizontal="left" indent="2"/>
      <protection locked="0"/>
    </xf>
    <xf numFmtId="0" fontId="6" fillId="0" borderId="45" xfId="56" applyFont="1" applyFill="1" applyBorder="1" applyAlignment="1" applyProtection="1">
      <alignment horizontal="left" indent="1"/>
      <protection/>
    </xf>
    <xf numFmtId="164" fontId="10" fillId="34" borderId="46" xfId="56" applyNumberFormat="1" applyFont="1" applyFill="1" applyBorder="1" applyAlignment="1" applyProtection="1">
      <alignment horizontal="left" indent="2"/>
      <protection/>
    </xf>
    <xf numFmtId="0" fontId="6" fillId="0" borderId="45" xfId="56" applyFont="1" applyBorder="1" applyAlignment="1">
      <alignment horizontal="center"/>
      <protection/>
    </xf>
    <xf numFmtId="0" fontId="9" fillId="34" borderId="46" xfId="56" applyFont="1" applyFill="1" applyBorder="1" applyAlignment="1">
      <alignment horizontal="left" indent="2"/>
      <protection/>
    </xf>
    <xf numFmtId="0" fontId="6" fillId="0" borderId="47" xfId="56" applyFont="1" applyFill="1" applyBorder="1" applyAlignment="1" applyProtection="1">
      <alignment horizontal="left" indent="1"/>
      <protection/>
    </xf>
    <xf numFmtId="164" fontId="10" fillId="34" borderId="31" xfId="56" applyNumberFormat="1" applyFont="1" applyFill="1" applyBorder="1" applyAlignment="1" applyProtection="1">
      <alignment horizontal="left" indent="2"/>
      <protection locked="0"/>
    </xf>
    <xf numFmtId="165" fontId="9" fillId="34" borderId="48" xfId="56" applyNumberFormat="1" applyFont="1" applyFill="1" applyBorder="1" applyAlignment="1">
      <alignment horizontal="left" indent="2"/>
      <protection/>
    </xf>
    <xf numFmtId="0" fontId="9" fillId="34" borderId="33" xfId="56" applyFont="1" applyFill="1" applyBorder="1" applyAlignment="1" applyProtection="1">
      <alignment horizontal="left" vertical="center" indent="2"/>
      <protection locked="0"/>
    </xf>
    <xf numFmtId="0" fontId="9" fillId="34" borderId="49" xfId="56" applyFont="1" applyFill="1" applyBorder="1" applyAlignment="1" applyProtection="1">
      <alignment horizontal="left" vertical="center" indent="2"/>
      <protection locked="0"/>
    </xf>
    <xf numFmtId="0" fontId="1" fillId="34" borderId="26" xfId="56" applyFont="1" applyFill="1" applyBorder="1" applyAlignment="1" applyProtection="1">
      <alignment horizontal="left" indent="2"/>
      <protection locked="0"/>
    </xf>
    <xf numFmtId="0" fontId="1" fillId="34" borderId="50" xfId="56" applyFont="1" applyFill="1" applyBorder="1" applyAlignment="1" applyProtection="1">
      <alignment horizontal="left" indent="2"/>
      <protection locked="0"/>
    </xf>
    <xf numFmtId="0" fontId="1" fillId="34" borderId="22" xfId="56" applyFont="1" applyFill="1" applyBorder="1" applyAlignment="1" applyProtection="1">
      <alignment horizontal="left" indent="2"/>
      <protection locked="0"/>
    </xf>
    <xf numFmtId="49" fontId="1" fillId="34" borderId="46" xfId="56" applyNumberFormat="1" applyFont="1" applyFill="1" applyBorder="1" applyAlignment="1" applyProtection="1">
      <alignment horizontal="left" indent="2"/>
      <protection locked="0"/>
    </xf>
    <xf numFmtId="0" fontId="7" fillId="0" borderId="25" xfId="56" applyFont="1" applyBorder="1" applyAlignment="1" applyProtection="1">
      <alignment horizontal="center"/>
      <protection/>
    </xf>
    <xf numFmtId="0" fontId="9" fillId="0" borderId="26" xfId="56" applyFont="1" applyBorder="1" applyAlignment="1" applyProtection="1">
      <alignment horizontal="center"/>
      <protection/>
    </xf>
    <xf numFmtId="0" fontId="15" fillId="35" borderId="5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ärittämätön" xfId="54"/>
    <cellStyle name="Neutral" xfId="55"/>
    <cellStyle name="Normaali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140625" style="0" customWidth="1"/>
    <col min="2" max="2" width="5.28125" style="0" customWidth="1"/>
    <col min="3" max="3" width="30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10</v>
      </c>
      <c r="I7" s="16"/>
      <c r="J7" s="17"/>
    </row>
    <row r="8" spans="1:10" ht="14.25" customHeight="1">
      <c r="A8" s="15" t="s">
        <v>14</v>
      </c>
      <c r="B8" s="15" t="s">
        <v>17</v>
      </c>
      <c r="C8" s="15" t="s">
        <v>18</v>
      </c>
      <c r="D8" s="15" t="s">
        <v>19</v>
      </c>
      <c r="E8" s="15" t="s">
        <v>10</v>
      </c>
      <c r="F8" s="15" t="s">
        <v>20</v>
      </c>
      <c r="G8" s="15" t="s">
        <v>21</v>
      </c>
      <c r="H8" s="15" t="s">
        <v>14</v>
      </c>
      <c r="I8" s="16"/>
      <c r="J8" s="17"/>
    </row>
    <row r="9" spans="1:10" ht="14.25" customHeight="1">
      <c r="A9" s="15" t="s">
        <v>22</v>
      </c>
      <c r="B9" s="15" t="s">
        <v>23</v>
      </c>
      <c r="C9" s="15" t="s">
        <v>24</v>
      </c>
      <c r="D9" s="15" t="s">
        <v>25</v>
      </c>
      <c r="E9" s="15" t="s">
        <v>26</v>
      </c>
      <c r="F9" s="15" t="s">
        <v>27</v>
      </c>
      <c r="G9" s="15" t="s">
        <v>28</v>
      </c>
      <c r="H9" s="15" t="s">
        <v>22</v>
      </c>
      <c r="I9" s="16"/>
      <c r="J9" s="17"/>
    </row>
    <row r="10" spans="1:10" ht="14.25" customHeight="1">
      <c r="A10" s="15" t="s">
        <v>29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</row>
    <row r="13" spans="1:10" ht="14.25" customHeight="1">
      <c r="A13" s="17"/>
      <c r="B13" s="21"/>
      <c r="C13" s="15" t="s">
        <v>37</v>
      </c>
      <c r="D13" s="15" t="s">
        <v>38</v>
      </c>
      <c r="E13" s="15" t="s">
        <v>38</v>
      </c>
      <c r="F13" s="15" t="s">
        <v>39</v>
      </c>
      <c r="G13" s="15"/>
      <c r="H13" s="15"/>
      <c r="I13" s="15" t="s">
        <v>40</v>
      </c>
      <c r="J13" s="15" t="s">
        <v>29</v>
      </c>
    </row>
    <row r="14" spans="1:10" ht="14.25" customHeight="1">
      <c r="A14" s="17"/>
      <c r="B14" s="21"/>
      <c r="C14" s="15" t="s">
        <v>41</v>
      </c>
      <c r="D14" s="15"/>
      <c r="E14" s="15"/>
      <c r="F14" s="15"/>
      <c r="G14" s="15"/>
      <c r="H14" s="15"/>
      <c r="I14" s="15"/>
      <c r="J14" s="15" t="s">
        <v>22</v>
      </c>
    </row>
    <row r="15" spans="1:10" ht="14.25" customHeight="1">
      <c r="A15" s="17"/>
      <c r="B15" s="21"/>
      <c r="C15" s="15" t="s">
        <v>42</v>
      </c>
      <c r="D15" s="15"/>
      <c r="E15" s="15"/>
      <c r="F15" s="15"/>
      <c r="G15" s="15"/>
      <c r="H15" s="15"/>
      <c r="I15" s="15"/>
      <c r="J15" s="15" t="s">
        <v>14</v>
      </c>
    </row>
    <row r="16" spans="1:10" ht="14.25" customHeight="1">
      <c r="A16" s="17"/>
      <c r="B16" s="21"/>
      <c r="C16" s="15" t="s">
        <v>43</v>
      </c>
      <c r="D16" s="15" t="s">
        <v>44</v>
      </c>
      <c r="E16" s="15" t="s">
        <v>45</v>
      </c>
      <c r="F16" s="15" t="s">
        <v>46</v>
      </c>
      <c r="G16" s="15" t="s">
        <v>47</v>
      </c>
      <c r="H16" s="15"/>
      <c r="I16" s="15" t="s">
        <v>48</v>
      </c>
      <c r="J16" s="15" t="s">
        <v>29</v>
      </c>
    </row>
    <row r="17" spans="1:10" ht="14.25" customHeight="1">
      <c r="A17" s="17"/>
      <c r="B17" s="21"/>
      <c r="C17" s="15" t="s">
        <v>49</v>
      </c>
      <c r="D17" s="15" t="s">
        <v>50</v>
      </c>
      <c r="E17" s="15" t="s">
        <v>46</v>
      </c>
      <c r="F17" s="15" t="s">
        <v>51</v>
      </c>
      <c r="G17" s="15"/>
      <c r="H17" s="15"/>
      <c r="I17" s="15" t="s">
        <v>40</v>
      </c>
      <c r="J17" s="15" t="s">
        <v>22</v>
      </c>
    </row>
    <row r="18" spans="1:10" ht="14.25" customHeight="1">
      <c r="A18" s="17"/>
      <c r="B18" s="21"/>
      <c r="C18" s="15" t="s">
        <v>20</v>
      </c>
      <c r="D18" s="15"/>
      <c r="E18" s="15"/>
      <c r="F18" s="15"/>
      <c r="G18" s="15"/>
      <c r="H18" s="15"/>
      <c r="I18" s="15"/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3</v>
      </c>
      <c r="C20" s="15" t="s">
        <v>52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6"/>
      <c r="J20" s="17"/>
    </row>
    <row r="21" spans="1:10" ht="14.25" customHeight="1">
      <c r="A21" s="15" t="s">
        <v>10</v>
      </c>
      <c r="B21" s="15" t="s">
        <v>53</v>
      </c>
      <c r="C21" s="15" t="s">
        <v>54</v>
      </c>
      <c r="D21" s="15" t="s">
        <v>55</v>
      </c>
      <c r="E21" s="15" t="s">
        <v>10</v>
      </c>
      <c r="F21" s="15" t="s">
        <v>40</v>
      </c>
      <c r="G21" s="15" t="s">
        <v>56</v>
      </c>
      <c r="H21" s="15" t="s">
        <v>10</v>
      </c>
      <c r="I21" s="16"/>
      <c r="J21" s="17"/>
    </row>
    <row r="22" spans="1:10" ht="14.25" customHeight="1">
      <c r="A22" s="15" t="s">
        <v>14</v>
      </c>
      <c r="B22" s="15"/>
      <c r="C22" s="15"/>
      <c r="D22" s="15"/>
      <c r="E22" s="15"/>
      <c r="F22" s="15"/>
      <c r="G22" s="15"/>
      <c r="H22" s="15"/>
      <c r="I22" s="16"/>
      <c r="J22" s="17"/>
    </row>
    <row r="23" spans="1:10" ht="14.25" customHeight="1">
      <c r="A23" s="15" t="s">
        <v>22</v>
      </c>
      <c r="B23" s="15" t="s">
        <v>57</v>
      </c>
      <c r="C23" s="15" t="s">
        <v>58</v>
      </c>
      <c r="D23" s="15" t="s">
        <v>59</v>
      </c>
      <c r="E23" s="15" t="s">
        <v>26</v>
      </c>
      <c r="F23" s="15" t="s">
        <v>60</v>
      </c>
      <c r="G23" s="15" t="s">
        <v>61</v>
      </c>
      <c r="H23" s="15" t="s">
        <v>14</v>
      </c>
      <c r="I23" s="16"/>
      <c r="J23" s="17"/>
    </row>
    <row r="24" spans="1:10" ht="14.25" customHeight="1">
      <c r="A24" s="15" t="s">
        <v>29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30</v>
      </c>
      <c r="E26" s="15" t="s">
        <v>31</v>
      </c>
      <c r="F26" s="15" t="s">
        <v>32</v>
      </c>
      <c r="G26" s="15" t="s">
        <v>33</v>
      </c>
      <c r="H26" s="15" t="s">
        <v>34</v>
      </c>
      <c r="I26" s="15" t="s">
        <v>35</v>
      </c>
      <c r="J26" s="15" t="s">
        <v>36</v>
      </c>
    </row>
    <row r="27" spans="1:10" ht="14.25" customHeight="1">
      <c r="A27" s="17"/>
      <c r="B27" s="21"/>
      <c r="C27" s="15" t="s">
        <v>37</v>
      </c>
      <c r="D27" s="15" t="s">
        <v>62</v>
      </c>
      <c r="E27" s="15" t="s">
        <v>63</v>
      </c>
      <c r="F27" s="15" t="s">
        <v>38</v>
      </c>
      <c r="G27" s="15"/>
      <c r="H27" s="15"/>
      <c r="I27" s="15" t="s">
        <v>40</v>
      </c>
      <c r="J27" s="15" t="s">
        <v>29</v>
      </c>
    </row>
    <row r="28" spans="1:10" ht="14.25" customHeight="1">
      <c r="A28" s="17"/>
      <c r="B28" s="21"/>
      <c r="C28" s="15" t="s">
        <v>41</v>
      </c>
      <c r="D28" s="15"/>
      <c r="E28" s="15"/>
      <c r="F28" s="15"/>
      <c r="G28" s="15"/>
      <c r="H28" s="15"/>
      <c r="I28" s="15"/>
      <c r="J28" s="15" t="s">
        <v>22</v>
      </c>
    </row>
    <row r="29" spans="1:10" ht="14.25" customHeight="1">
      <c r="A29" s="17"/>
      <c r="B29" s="21"/>
      <c r="C29" s="15" t="s">
        <v>42</v>
      </c>
      <c r="D29" s="15"/>
      <c r="E29" s="15"/>
      <c r="F29" s="15"/>
      <c r="G29" s="15"/>
      <c r="H29" s="15"/>
      <c r="I29" s="15"/>
      <c r="J29" s="15" t="s">
        <v>14</v>
      </c>
    </row>
    <row r="30" spans="1:10" ht="14.25" customHeight="1">
      <c r="A30" s="17"/>
      <c r="B30" s="21"/>
      <c r="C30" s="15" t="s">
        <v>43</v>
      </c>
      <c r="D30" s="15"/>
      <c r="E30" s="15"/>
      <c r="F30" s="15"/>
      <c r="G30" s="15"/>
      <c r="H30" s="15"/>
      <c r="I30" s="15"/>
      <c r="J30" s="15" t="s">
        <v>29</v>
      </c>
    </row>
    <row r="31" spans="1:10" ht="14.25" customHeight="1">
      <c r="A31" s="17"/>
      <c r="B31" s="21"/>
      <c r="C31" s="15" t="s">
        <v>49</v>
      </c>
      <c r="D31" s="15"/>
      <c r="E31" s="15"/>
      <c r="F31" s="15"/>
      <c r="G31" s="15"/>
      <c r="H31" s="15"/>
      <c r="I31" s="15"/>
      <c r="J31" s="15" t="s">
        <v>22</v>
      </c>
    </row>
    <row r="32" spans="1:10" ht="14.25" customHeight="1">
      <c r="A32" s="17"/>
      <c r="B32" s="21"/>
      <c r="C32" s="15" t="s">
        <v>20</v>
      </c>
      <c r="D32" s="15"/>
      <c r="E32" s="15"/>
      <c r="F32" s="15"/>
      <c r="G32" s="15"/>
      <c r="H32" s="15"/>
      <c r="I32" s="15"/>
      <c r="J32" s="15" t="s">
        <v>10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3</v>
      </c>
      <c r="C34" s="15" t="s">
        <v>64</v>
      </c>
      <c r="D34" s="15" t="s">
        <v>5</v>
      </c>
      <c r="E34" s="15" t="s">
        <v>6</v>
      </c>
      <c r="F34" s="15" t="s">
        <v>7</v>
      </c>
      <c r="G34" s="15" t="s">
        <v>8</v>
      </c>
      <c r="H34" s="15" t="s">
        <v>9</v>
      </c>
      <c r="I34" s="16"/>
      <c r="J34" s="17"/>
    </row>
    <row r="35" spans="1:10" ht="14.25" customHeight="1">
      <c r="A35" s="15" t="s">
        <v>10</v>
      </c>
      <c r="B35" s="15" t="s">
        <v>65</v>
      </c>
      <c r="C35" s="15" t="s">
        <v>66</v>
      </c>
      <c r="D35" s="15" t="s">
        <v>67</v>
      </c>
      <c r="E35" s="15" t="s">
        <v>10</v>
      </c>
      <c r="F35" s="15" t="s">
        <v>40</v>
      </c>
      <c r="G35" s="15" t="s">
        <v>68</v>
      </c>
      <c r="H35" s="15" t="s">
        <v>10</v>
      </c>
      <c r="I35" s="16"/>
      <c r="J35" s="17"/>
    </row>
    <row r="36" spans="1:10" ht="14.25" customHeight="1">
      <c r="A36" s="15" t="s">
        <v>14</v>
      </c>
      <c r="B36" s="15" t="s">
        <v>69</v>
      </c>
      <c r="C36" s="15" t="s">
        <v>70</v>
      </c>
      <c r="D36" s="15" t="s">
        <v>71</v>
      </c>
      <c r="E36" s="15" t="s">
        <v>26</v>
      </c>
      <c r="F36" s="15" t="s">
        <v>60</v>
      </c>
      <c r="G36" s="15" t="s">
        <v>72</v>
      </c>
      <c r="H36" s="15" t="s">
        <v>14</v>
      </c>
      <c r="I36" s="16"/>
      <c r="J36" s="17"/>
    </row>
    <row r="37" spans="1:10" ht="14.25" customHeight="1">
      <c r="A37" s="15" t="s">
        <v>22</v>
      </c>
      <c r="B37" s="15"/>
      <c r="C37" s="15"/>
      <c r="D37" s="15"/>
      <c r="E37" s="15"/>
      <c r="F37" s="15"/>
      <c r="G37" s="15"/>
      <c r="H37" s="15"/>
      <c r="I37" s="16"/>
      <c r="J37" s="17"/>
    </row>
    <row r="38" spans="1:10" ht="14.25" customHeight="1">
      <c r="A38" s="15" t="s">
        <v>29</v>
      </c>
      <c r="B38" s="15"/>
      <c r="C38" s="15"/>
      <c r="D38" s="15"/>
      <c r="E38" s="15"/>
      <c r="F38" s="15"/>
      <c r="G38" s="15"/>
      <c r="H38" s="15"/>
      <c r="I38" s="16"/>
      <c r="J38" s="17"/>
    </row>
    <row r="39" spans="1:10" ht="15" customHeight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>
      <c r="A40" s="17"/>
      <c r="B40" s="21"/>
      <c r="C40" s="15"/>
      <c r="D40" s="15" t="s">
        <v>30</v>
      </c>
      <c r="E40" s="15" t="s">
        <v>31</v>
      </c>
      <c r="F40" s="15" t="s">
        <v>32</v>
      </c>
      <c r="G40" s="15" t="s">
        <v>33</v>
      </c>
      <c r="H40" s="15" t="s">
        <v>34</v>
      </c>
      <c r="I40" s="15" t="s">
        <v>35</v>
      </c>
      <c r="J40" s="15" t="s">
        <v>36</v>
      </c>
    </row>
    <row r="41" spans="1:10" ht="14.25" customHeight="1">
      <c r="A41" s="17"/>
      <c r="B41" s="21"/>
      <c r="C41" s="15" t="s">
        <v>37</v>
      </c>
      <c r="D41" s="15"/>
      <c r="E41" s="15"/>
      <c r="F41" s="15"/>
      <c r="G41" s="15"/>
      <c r="H41" s="15"/>
      <c r="I41" s="15"/>
      <c r="J41" s="15" t="s">
        <v>29</v>
      </c>
    </row>
    <row r="42" spans="1:10" ht="14.25" customHeight="1">
      <c r="A42" s="17"/>
      <c r="B42" s="21"/>
      <c r="C42" s="15" t="s">
        <v>41</v>
      </c>
      <c r="D42" s="15"/>
      <c r="E42" s="15"/>
      <c r="F42" s="15"/>
      <c r="G42" s="15"/>
      <c r="H42" s="15"/>
      <c r="I42" s="15"/>
      <c r="J42" s="15" t="s">
        <v>22</v>
      </c>
    </row>
    <row r="43" spans="1:10" ht="14.25" customHeight="1">
      <c r="A43" s="17"/>
      <c r="B43" s="21"/>
      <c r="C43" s="15" t="s">
        <v>42</v>
      </c>
      <c r="D43" s="15"/>
      <c r="E43" s="15"/>
      <c r="F43" s="15"/>
      <c r="G43" s="15"/>
      <c r="H43" s="15"/>
      <c r="I43" s="15"/>
      <c r="J43" s="15" t="s">
        <v>14</v>
      </c>
    </row>
    <row r="44" spans="1:10" ht="14.25" customHeight="1">
      <c r="A44" s="17"/>
      <c r="B44" s="21"/>
      <c r="C44" s="15" t="s">
        <v>43</v>
      </c>
      <c r="D44" s="15"/>
      <c r="E44" s="15"/>
      <c r="F44" s="15"/>
      <c r="G44" s="15"/>
      <c r="H44" s="15"/>
      <c r="I44" s="15"/>
      <c r="J44" s="15" t="s">
        <v>29</v>
      </c>
    </row>
    <row r="45" spans="1:10" ht="14.25" customHeight="1">
      <c r="A45" s="17"/>
      <c r="B45" s="21"/>
      <c r="C45" s="15" t="s">
        <v>49</v>
      </c>
      <c r="D45" s="15" t="s">
        <v>63</v>
      </c>
      <c r="E45" s="15" t="s">
        <v>73</v>
      </c>
      <c r="F45" s="15" t="s">
        <v>74</v>
      </c>
      <c r="G45" s="15"/>
      <c r="H45" s="15"/>
      <c r="I45" s="15" t="s">
        <v>40</v>
      </c>
      <c r="J45" s="15" t="s">
        <v>22</v>
      </c>
    </row>
    <row r="46" spans="1:10" ht="14.25" customHeight="1">
      <c r="A46" s="17"/>
      <c r="B46" s="21"/>
      <c r="C46" s="15" t="s">
        <v>20</v>
      </c>
      <c r="D46" s="15"/>
      <c r="E46" s="15"/>
      <c r="F46" s="15"/>
      <c r="G46" s="15"/>
      <c r="H46" s="15"/>
      <c r="I46" s="15"/>
      <c r="J46" s="15" t="s">
        <v>10</v>
      </c>
    </row>
    <row r="47" spans="1:10" ht="15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3</v>
      </c>
      <c r="C48" s="15" t="s">
        <v>75</v>
      </c>
      <c r="D48" s="15" t="s">
        <v>5</v>
      </c>
      <c r="E48" s="15" t="s">
        <v>6</v>
      </c>
      <c r="F48" s="15" t="s">
        <v>7</v>
      </c>
      <c r="G48" s="15" t="s">
        <v>8</v>
      </c>
      <c r="H48" s="15" t="s">
        <v>9</v>
      </c>
      <c r="I48" s="16"/>
      <c r="J48" s="17"/>
    </row>
    <row r="49" spans="1:10" ht="14.25" customHeight="1">
      <c r="A49" s="15" t="s">
        <v>10</v>
      </c>
      <c r="B49" s="15" t="s">
        <v>76</v>
      </c>
      <c r="C49" s="15" t="s">
        <v>77</v>
      </c>
      <c r="D49" s="15" t="s">
        <v>67</v>
      </c>
      <c r="E49" s="15" t="s">
        <v>14</v>
      </c>
      <c r="F49" s="15" t="s">
        <v>78</v>
      </c>
      <c r="G49" s="15" t="s">
        <v>79</v>
      </c>
      <c r="H49" s="15" t="s">
        <v>14</v>
      </c>
      <c r="I49" s="16"/>
      <c r="J49" s="17"/>
    </row>
    <row r="50" spans="1:10" ht="14.25" customHeight="1">
      <c r="A50" s="15" t="s">
        <v>14</v>
      </c>
      <c r="B50" s="15" t="s">
        <v>80</v>
      </c>
      <c r="C50" s="15" t="s">
        <v>81</v>
      </c>
      <c r="D50" s="15" t="s">
        <v>59</v>
      </c>
      <c r="E50" s="15" t="s">
        <v>22</v>
      </c>
      <c r="F50" s="15" t="s">
        <v>82</v>
      </c>
      <c r="G50" s="15" t="s">
        <v>83</v>
      </c>
      <c r="H50" s="15" t="s">
        <v>10</v>
      </c>
      <c r="I50" s="16"/>
      <c r="J50" s="17"/>
    </row>
    <row r="51" spans="1:10" ht="14.25" customHeight="1">
      <c r="A51" s="15" t="s">
        <v>22</v>
      </c>
      <c r="B51" s="15" t="s">
        <v>84</v>
      </c>
      <c r="C51" s="15" t="s">
        <v>85</v>
      </c>
      <c r="D51" s="15" t="s">
        <v>13</v>
      </c>
      <c r="E51" s="15" t="s">
        <v>10</v>
      </c>
      <c r="F51" s="15" t="s">
        <v>86</v>
      </c>
      <c r="G51" s="15" t="s">
        <v>87</v>
      </c>
      <c r="H51" s="15" t="s">
        <v>22</v>
      </c>
      <c r="I51" s="16"/>
      <c r="J51" s="17"/>
    </row>
    <row r="52" spans="1:10" ht="14.25" customHeight="1">
      <c r="A52" s="15" t="s">
        <v>29</v>
      </c>
      <c r="B52" s="15" t="s">
        <v>88</v>
      </c>
      <c r="C52" s="15" t="s">
        <v>89</v>
      </c>
      <c r="D52" s="15" t="s">
        <v>90</v>
      </c>
      <c r="E52" s="15" t="s">
        <v>26</v>
      </c>
      <c r="F52" s="15" t="s">
        <v>91</v>
      </c>
      <c r="G52" s="15" t="s">
        <v>92</v>
      </c>
      <c r="H52" s="15" t="s">
        <v>29</v>
      </c>
      <c r="I52" s="16"/>
      <c r="J52" s="17"/>
    </row>
    <row r="53" spans="1:10" ht="15" customHeight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>
      <c r="A54" s="17"/>
      <c r="B54" s="21"/>
      <c r="C54" s="15"/>
      <c r="D54" s="15" t="s">
        <v>30</v>
      </c>
      <c r="E54" s="15" t="s">
        <v>31</v>
      </c>
      <c r="F54" s="15" t="s">
        <v>32</v>
      </c>
      <c r="G54" s="15" t="s">
        <v>33</v>
      </c>
      <c r="H54" s="15" t="s">
        <v>34</v>
      </c>
      <c r="I54" s="15" t="s">
        <v>35</v>
      </c>
      <c r="J54" s="15" t="s">
        <v>36</v>
      </c>
    </row>
    <row r="55" spans="1:10" ht="14.25" customHeight="1">
      <c r="A55" s="17"/>
      <c r="B55" s="21"/>
      <c r="C55" s="15" t="s">
        <v>37</v>
      </c>
      <c r="D55" s="15" t="s">
        <v>63</v>
      </c>
      <c r="E55" s="15" t="s">
        <v>93</v>
      </c>
      <c r="F55" s="15" t="s">
        <v>50</v>
      </c>
      <c r="G55" s="15" t="s">
        <v>63</v>
      </c>
      <c r="H55" s="15"/>
      <c r="I55" s="15" t="s">
        <v>48</v>
      </c>
      <c r="J55" s="15" t="s">
        <v>29</v>
      </c>
    </row>
    <row r="56" spans="1:10" ht="14.25" customHeight="1">
      <c r="A56" s="17"/>
      <c r="B56" s="21"/>
      <c r="C56" s="15" t="s">
        <v>41</v>
      </c>
      <c r="D56" s="15" t="s">
        <v>63</v>
      </c>
      <c r="E56" s="15" t="s">
        <v>93</v>
      </c>
      <c r="F56" s="15" t="s">
        <v>50</v>
      </c>
      <c r="G56" s="15" t="s">
        <v>93</v>
      </c>
      <c r="H56" s="15" t="s">
        <v>38</v>
      </c>
      <c r="I56" s="15" t="s">
        <v>94</v>
      </c>
      <c r="J56" s="15" t="s">
        <v>22</v>
      </c>
    </row>
    <row r="57" spans="1:10" ht="14.25" customHeight="1">
      <c r="A57" s="17"/>
      <c r="B57" s="21"/>
      <c r="C57" s="15" t="s">
        <v>42</v>
      </c>
      <c r="D57" s="15" t="s">
        <v>93</v>
      </c>
      <c r="E57" s="15" t="s">
        <v>39</v>
      </c>
      <c r="F57" s="15" t="s">
        <v>95</v>
      </c>
      <c r="G57" s="15" t="s">
        <v>46</v>
      </c>
      <c r="H57" s="15" t="s">
        <v>96</v>
      </c>
      <c r="I57" s="15" t="s">
        <v>94</v>
      </c>
      <c r="J57" s="15" t="s">
        <v>14</v>
      </c>
    </row>
    <row r="58" spans="1:10" ht="14.25" customHeight="1">
      <c r="A58" s="17"/>
      <c r="B58" s="21"/>
      <c r="C58" s="15" t="s">
        <v>43</v>
      </c>
      <c r="D58" s="15" t="s">
        <v>63</v>
      </c>
      <c r="E58" s="15" t="s">
        <v>38</v>
      </c>
      <c r="F58" s="15" t="s">
        <v>46</v>
      </c>
      <c r="G58" s="15"/>
      <c r="H58" s="15"/>
      <c r="I58" s="15" t="s">
        <v>40</v>
      </c>
      <c r="J58" s="15" t="s">
        <v>29</v>
      </c>
    </row>
    <row r="59" spans="1:10" ht="14.25" customHeight="1">
      <c r="A59" s="17"/>
      <c r="B59" s="21"/>
      <c r="C59" s="15" t="s">
        <v>49</v>
      </c>
      <c r="D59" s="15" t="s">
        <v>44</v>
      </c>
      <c r="E59" s="15" t="s">
        <v>97</v>
      </c>
      <c r="F59" s="15" t="s">
        <v>74</v>
      </c>
      <c r="G59" s="15" t="s">
        <v>93</v>
      </c>
      <c r="H59" s="15" t="s">
        <v>93</v>
      </c>
      <c r="I59" s="15" t="s">
        <v>43</v>
      </c>
      <c r="J59" s="15" t="s">
        <v>22</v>
      </c>
    </row>
    <row r="60" spans="1:10" ht="14.25" customHeight="1">
      <c r="A60" s="17"/>
      <c r="B60" s="21"/>
      <c r="C60" s="15" t="s">
        <v>20</v>
      </c>
      <c r="D60" s="15" t="s">
        <v>74</v>
      </c>
      <c r="E60" s="15" t="s">
        <v>62</v>
      </c>
      <c r="F60" s="15" t="s">
        <v>98</v>
      </c>
      <c r="G60" s="15" t="s">
        <v>46</v>
      </c>
      <c r="H60" s="15"/>
      <c r="I60" s="15" t="s">
        <v>48</v>
      </c>
      <c r="J60" s="15" t="s">
        <v>10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  <row r="62" spans="1:10" ht="14.25" customHeight="1">
      <c r="A62" s="15"/>
      <c r="B62" s="15" t="s">
        <v>3</v>
      </c>
      <c r="C62" s="15" t="s">
        <v>99</v>
      </c>
      <c r="D62" s="15" t="s">
        <v>5</v>
      </c>
      <c r="E62" s="15" t="s">
        <v>6</v>
      </c>
      <c r="F62" s="15" t="s">
        <v>7</v>
      </c>
      <c r="G62" s="15" t="s">
        <v>8</v>
      </c>
      <c r="H62" s="15" t="s">
        <v>9</v>
      </c>
      <c r="I62" s="16"/>
      <c r="J62" s="17"/>
    </row>
    <row r="63" spans="1:10" ht="14.25" customHeight="1">
      <c r="A63" s="15" t="s">
        <v>10</v>
      </c>
      <c r="B63" s="15" t="s">
        <v>100</v>
      </c>
      <c r="C63" s="15" t="s">
        <v>101</v>
      </c>
      <c r="D63" s="15" t="s">
        <v>102</v>
      </c>
      <c r="E63" s="15" t="s">
        <v>14</v>
      </c>
      <c r="F63" s="15" t="s">
        <v>103</v>
      </c>
      <c r="G63" s="15" t="s">
        <v>104</v>
      </c>
      <c r="H63" s="15" t="s">
        <v>14</v>
      </c>
      <c r="I63" s="16"/>
      <c r="J63" s="17"/>
    </row>
    <row r="64" spans="1:10" ht="14.25" customHeight="1">
      <c r="A64" s="15" t="s">
        <v>14</v>
      </c>
      <c r="B64" s="15" t="s">
        <v>69</v>
      </c>
      <c r="C64" s="15" t="s">
        <v>105</v>
      </c>
      <c r="D64" s="15" t="s">
        <v>13</v>
      </c>
      <c r="E64" s="15" t="s">
        <v>14</v>
      </c>
      <c r="F64" s="15" t="s">
        <v>106</v>
      </c>
      <c r="G64" s="15" t="s">
        <v>107</v>
      </c>
      <c r="H64" s="15" t="s">
        <v>10</v>
      </c>
      <c r="I64" s="16"/>
      <c r="J64" s="17"/>
    </row>
    <row r="65" spans="1:10" ht="14.25" customHeight="1">
      <c r="A65" s="15" t="s">
        <v>22</v>
      </c>
      <c r="B65" s="15" t="s">
        <v>108</v>
      </c>
      <c r="C65" s="15" t="s">
        <v>109</v>
      </c>
      <c r="D65" s="15" t="s">
        <v>110</v>
      </c>
      <c r="E65" s="15" t="s">
        <v>26</v>
      </c>
      <c r="F65" s="15" t="s">
        <v>91</v>
      </c>
      <c r="G65" s="15" t="s">
        <v>111</v>
      </c>
      <c r="H65" s="15" t="s">
        <v>29</v>
      </c>
      <c r="I65" s="16"/>
      <c r="J65" s="17"/>
    </row>
    <row r="66" spans="1:10" ht="14.25" customHeight="1">
      <c r="A66" s="15" t="s">
        <v>29</v>
      </c>
      <c r="B66" s="15" t="s">
        <v>112</v>
      </c>
      <c r="C66" s="15" t="s">
        <v>113</v>
      </c>
      <c r="D66" s="15" t="s">
        <v>114</v>
      </c>
      <c r="E66" s="15" t="s">
        <v>14</v>
      </c>
      <c r="F66" s="15" t="s">
        <v>115</v>
      </c>
      <c r="G66" s="15" t="s">
        <v>116</v>
      </c>
      <c r="H66" s="15" t="s">
        <v>22</v>
      </c>
      <c r="I66" s="16"/>
      <c r="J66" s="17"/>
    </row>
    <row r="67" spans="1:10" ht="15" customHeight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>
      <c r="A68" s="17"/>
      <c r="B68" s="21"/>
      <c r="C68" s="15"/>
      <c r="D68" s="15" t="s">
        <v>30</v>
      </c>
      <c r="E68" s="15" t="s">
        <v>31</v>
      </c>
      <c r="F68" s="15" t="s">
        <v>32</v>
      </c>
      <c r="G68" s="15" t="s">
        <v>33</v>
      </c>
      <c r="H68" s="15" t="s">
        <v>34</v>
      </c>
      <c r="I68" s="15" t="s">
        <v>35</v>
      </c>
      <c r="J68" s="15" t="s">
        <v>36</v>
      </c>
    </row>
    <row r="69" spans="1:10" ht="14.25" customHeight="1">
      <c r="A69" s="17"/>
      <c r="B69" s="21"/>
      <c r="C69" s="15" t="s">
        <v>37</v>
      </c>
      <c r="D69" s="15" t="s">
        <v>62</v>
      </c>
      <c r="E69" s="15" t="s">
        <v>117</v>
      </c>
      <c r="F69" s="15" t="s">
        <v>51</v>
      </c>
      <c r="G69" s="15" t="s">
        <v>38</v>
      </c>
      <c r="H69" s="15"/>
      <c r="I69" s="15" t="s">
        <v>48</v>
      </c>
      <c r="J69" s="15" t="s">
        <v>29</v>
      </c>
    </row>
    <row r="70" spans="1:10" ht="14.25" customHeight="1">
      <c r="A70" s="17"/>
      <c r="B70" s="21"/>
      <c r="C70" s="15" t="s">
        <v>41</v>
      </c>
      <c r="D70" s="15" t="s">
        <v>118</v>
      </c>
      <c r="E70" s="15" t="s">
        <v>96</v>
      </c>
      <c r="F70" s="15" t="s">
        <v>97</v>
      </c>
      <c r="G70" s="15" t="s">
        <v>46</v>
      </c>
      <c r="H70" s="15" t="s">
        <v>45</v>
      </c>
      <c r="I70" s="15" t="s">
        <v>43</v>
      </c>
      <c r="J70" s="15" t="s">
        <v>22</v>
      </c>
    </row>
    <row r="71" spans="1:10" ht="14.25" customHeight="1">
      <c r="A71" s="17"/>
      <c r="B71" s="21"/>
      <c r="C71" s="15" t="s">
        <v>42</v>
      </c>
      <c r="D71" s="15" t="s">
        <v>62</v>
      </c>
      <c r="E71" s="15" t="s">
        <v>51</v>
      </c>
      <c r="F71" s="15" t="s">
        <v>74</v>
      </c>
      <c r="G71" s="15"/>
      <c r="H71" s="15"/>
      <c r="I71" s="15" t="s">
        <v>40</v>
      </c>
      <c r="J71" s="15" t="s">
        <v>14</v>
      </c>
    </row>
    <row r="72" spans="1:10" ht="14.25" customHeight="1">
      <c r="A72" s="17"/>
      <c r="B72" s="21"/>
      <c r="C72" s="15" t="s">
        <v>43</v>
      </c>
      <c r="D72" s="15" t="s">
        <v>63</v>
      </c>
      <c r="E72" s="15" t="s">
        <v>63</v>
      </c>
      <c r="F72" s="15" t="s">
        <v>119</v>
      </c>
      <c r="G72" s="15" t="s">
        <v>93</v>
      </c>
      <c r="H72" s="15" t="s">
        <v>38</v>
      </c>
      <c r="I72" s="15" t="s">
        <v>94</v>
      </c>
      <c r="J72" s="15" t="s">
        <v>29</v>
      </c>
    </row>
    <row r="73" spans="1:10" ht="14.25" customHeight="1">
      <c r="A73" s="17"/>
      <c r="B73" s="21"/>
      <c r="C73" s="15" t="s">
        <v>49</v>
      </c>
      <c r="D73" s="15" t="s">
        <v>93</v>
      </c>
      <c r="E73" s="15" t="s">
        <v>117</v>
      </c>
      <c r="F73" s="15" t="s">
        <v>45</v>
      </c>
      <c r="G73" s="15"/>
      <c r="H73" s="15"/>
      <c r="I73" s="15" t="s">
        <v>60</v>
      </c>
      <c r="J73" s="15" t="s">
        <v>22</v>
      </c>
    </row>
    <row r="74" spans="1:10" ht="14.25" customHeight="1">
      <c r="A74" s="17"/>
      <c r="B74" s="21"/>
      <c r="C74" s="15" t="s">
        <v>20</v>
      </c>
      <c r="D74" s="15" t="s">
        <v>45</v>
      </c>
      <c r="E74" s="15" t="s">
        <v>118</v>
      </c>
      <c r="F74" s="15" t="s">
        <v>46</v>
      </c>
      <c r="G74" s="15" t="s">
        <v>46</v>
      </c>
      <c r="H74" s="15" t="s">
        <v>93</v>
      </c>
      <c r="I74" s="15" t="s">
        <v>43</v>
      </c>
      <c r="J74" s="15" t="s">
        <v>10</v>
      </c>
    </row>
    <row r="75" spans="1:10" ht="15" customHeight="1">
      <c r="A75" s="17"/>
      <c r="B75" s="17"/>
      <c r="C75" s="18"/>
      <c r="D75" s="18"/>
      <c r="E75" s="22"/>
      <c r="F75" s="18"/>
      <c r="G75" s="18"/>
      <c r="H75" s="18"/>
      <c r="I75" s="18"/>
      <c r="J75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140625" style="0" customWidth="1"/>
    <col min="2" max="2" width="5.28125" style="0" customWidth="1"/>
    <col min="3" max="3" width="33.140625" style="0" customWidth="1"/>
    <col min="4" max="4" width="20.710937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23"/>
    </row>
    <row r="3" spans="1:9" ht="15" customHeight="1">
      <c r="A3" s="1"/>
      <c r="B3" s="8" t="s">
        <v>120</v>
      </c>
      <c r="C3" s="7"/>
      <c r="D3" s="7"/>
      <c r="E3" s="9"/>
      <c r="F3" s="5"/>
      <c r="G3" s="6"/>
      <c r="H3" s="6"/>
      <c r="I3" s="23"/>
    </row>
    <row r="4" spans="1:9" ht="15" customHeight="1">
      <c r="A4" s="1"/>
      <c r="B4" s="10" t="s">
        <v>121</v>
      </c>
      <c r="C4" s="11"/>
      <c r="D4" s="11"/>
      <c r="E4" s="12"/>
      <c r="F4" s="5"/>
      <c r="G4" s="6"/>
      <c r="H4" s="6"/>
      <c r="I4" s="23"/>
    </row>
    <row r="5" spans="1:9" ht="15" customHeight="1">
      <c r="A5" s="13"/>
      <c r="B5" s="14"/>
      <c r="C5" s="14"/>
      <c r="D5" s="14"/>
      <c r="E5" s="24"/>
      <c r="F5" s="6"/>
      <c r="G5" s="6"/>
      <c r="H5" s="6"/>
      <c r="I5" s="23"/>
    </row>
    <row r="6" spans="1:9" ht="13.5" customHeight="1">
      <c r="A6" s="25"/>
      <c r="B6" s="25" t="s">
        <v>3</v>
      </c>
      <c r="C6" s="25" t="s">
        <v>122</v>
      </c>
      <c r="D6" s="25" t="s">
        <v>5</v>
      </c>
      <c r="E6" s="5"/>
      <c r="F6" s="6"/>
      <c r="G6" s="6"/>
      <c r="H6" s="6"/>
      <c r="I6" s="23"/>
    </row>
    <row r="7" spans="1:9" ht="13.5" customHeight="1">
      <c r="A7" s="26" t="s">
        <v>10</v>
      </c>
      <c r="B7" s="26" t="s">
        <v>123</v>
      </c>
      <c r="C7" s="26" t="s">
        <v>12</v>
      </c>
      <c r="D7" s="26" t="s">
        <v>13</v>
      </c>
      <c r="E7" s="27" t="s">
        <v>12</v>
      </c>
      <c r="F7" s="6"/>
      <c r="G7" s="6"/>
      <c r="H7" s="6"/>
      <c r="I7" s="28"/>
    </row>
    <row r="8" spans="1:9" ht="13.5" customHeight="1">
      <c r="A8" s="26" t="s">
        <v>14</v>
      </c>
      <c r="B8" s="26"/>
      <c r="C8" s="26"/>
      <c r="D8" s="26"/>
      <c r="E8" s="29"/>
      <c r="F8" s="27" t="s">
        <v>12</v>
      </c>
      <c r="G8" s="6"/>
      <c r="H8" s="6"/>
      <c r="I8" s="28"/>
    </row>
    <row r="9" spans="1:9" ht="13.5" customHeight="1">
      <c r="A9" s="25" t="s">
        <v>22</v>
      </c>
      <c r="B9" s="25"/>
      <c r="C9" s="25"/>
      <c r="D9" s="25"/>
      <c r="E9" s="30" t="s">
        <v>101</v>
      </c>
      <c r="F9" s="29" t="s">
        <v>124</v>
      </c>
      <c r="G9" s="5"/>
      <c r="H9" s="6"/>
      <c r="I9" s="28"/>
    </row>
    <row r="10" spans="1:9" ht="13.5" customHeight="1">
      <c r="A10" s="25" t="s">
        <v>29</v>
      </c>
      <c r="B10" s="25" t="s">
        <v>125</v>
      </c>
      <c r="C10" s="25" t="s">
        <v>101</v>
      </c>
      <c r="D10" s="25" t="s">
        <v>102</v>
      </c>
      <c r="E10" s="31"/>
      <c r="F10" s="1"/>
      <c r="G10" s="27" t="s">
        <v>12</v>
      </c>
      <c r="H10" s="6"/>
      <c r="I10" s="28"/>
    </row>
    <row r="11" spans="1:9" ht="13.5" customHeight="1">
      <c r="A11" s="26" t="s">
        <v>126</v>
      </c>
      <c r="B11" s="26" t="s">
        <v>127</v>
      </c>
      <c r="C11" s="26" t="s">
        <v>58</v>
      </c>
      <c r="D11" s="26" t="s">
        <v>59</v>
      </c>
      <c r="E11" s="27" t="s">
        <v>77</v>
      </c>
      <c r="F11" s="1"/>
      <c r="G11" s="29" t="s">
        <v>128</v>
      </c>
      <c r="H11" s="5"/>
      <c r="I11" s="28"/>
    </row>
    <row r="12" spans="1:9" ht="13.5" customHeight="1">
      <c r="A12" s="26" t="s">
        <v>129</v>
      </c>
      <c r="B12" s="26" t="s">
        <v>130</v>
      </c>
      <c r="C12" s="26" t="s">
        <v>77</v>
      </c>
      <c r="D12" s="26" t="s">
        <v>67</v>
      </c>
      <c r="E12" s="29" t="s">
        <v>131</v>
      </c>
      <c r="F12" s="30" t="s">
        <v>66</v>
      </c>
      <c r="G12" s="32"/>
      <c r="H12" s="5"/>
      <c r="I12" s="28"/>
    </row>
    <row r="13" spans="1:9" ht="13.5" customHeight="1">
      <c r="A13" s="25" t="s">
        <v>132</v>
      </c>
      <c r="B13" s="25"/>
      <c r="C13" s="25"/>
      <c r="D13" s="25"/>
      <c r="E13" s="30" t="s">
        <v>66</v>
      </c>
      <c r="F13" s="31" t="s">
        <v>133</v>
      </c>
      <c r="G13" s="1"/>
      <c r="H13" s="5"/>
      <c r="I13" s="28"/>
    </row>
    <row r="14" spans="1:9" ht="13.5" customHeight="1">
      <c r="A14" s="25" t="s">
        <v>134</v>
      </c>
      <c r="B14" s="25" t="s">
        <v>135</v>
      </c>
      <c r="C14" s="25" t="s">
        <v>66</v>
      </c>
      <c r="D14" s="25" t="s">
        <v>67</v>
      </c>
      <c r="E14" s="31"/>
      <c r="F14" s="6"/>
      <c r="G14" s="1"/>
      <c r="H14" s="30" t="s">
        <v>12</v>
      </c>
      <c r="I14" s="33"/>
    </row>
    <row r="15" spans="1:9" ht="15" customHeight="1">
      <c r="A15" s="14"/>
      <c r="B15" s="14"/>
      <c r="C15" s="14"/>
      <c r="D15" s="14"/>
      <c r="E15" s="6"/>
      <c r="F15" s="6"/>
      <c r="G15" s="1"/>
      <c r="H15" s="29" t="s">
        <v>136</v>
      </c>
      <c r="I15" s="33"/>
    </row>
    <row r="16" spans="1:9" ht="13.5" customHeight="1">
      <c r="A16" s="26" t="s">
        <v>137</v>
      </c>
      <c r="B16" s="26" t="s">
        <v>138</v>
      </c>
      <c r="C16" s="26" t="s">
        <v>81</v>
      </c>
      <c r="D16" s="26" t="s">
        <v>59</v>
      </c>
      <c r="E16" s="27" t="s">
        <v>81</v>
      </c>
      <c r="F16" s="6"/>
      <c r="G16" s="1"/>
      <c r="H16" s="5"/>
      <c r="I16" s="28"/>
    </row>
    <row r="17" spans="1:9" ht="13.5" customHeight="1">
      <c r="A17" s="26" t="s">
        <v>139</v>
      </c>
      <c r="B17" s="26"/>
      <c r="C17" s="26"/>
      <c r="D17" s="26"/>
      <c r="E17" s="29"/>
      <c r="F17" s="27" t="s">
        <v>81</v>
      </c>
      <c r="G17" s="1"/>
      <c r="H17" s="5"/>
      <c r="I17" s="28"/>
    </row>
    <row r="18" spans="1:9" ht="13.5" customHeight="1">
      <c r="A18" s="25" t="s">
        <v>140</v>
      </c>
      <c r="B18" s="25" t="s">
        <v>141</v>
      </c>
      <c r="C18" s="25" t="s">
        <v>18</v>
      </c>
      <c r="D18" s="25" t="s">
        <v>19</v>
      </c>
      <c r="E18" s="30" t="s">
        <v>105</v>
      </c>
      <c r="F18" s="29" t="s">
        <v>142</v>
      </c>
      <c r="G18" s="32"/>
      <c r="H18" s="5"/>
      <c r="I18" s="28"/>
    </row>
    <row r="19" spans="1:9" ht="13.5" customHeight="1">
      <c r="A19" s="25" t="s">
        <v>143</v>
      </c>
      <c r="B19" s="25" t="s">
        <v>144</v>
      </c>
      <c r="C19" s="25" t="s">
        <v>105</v>
      </c>
      <c r="D19" s="25" t="s">
        <v>13</v>
      </c>
      <c r="E19" s="31" t="s">
        <v>145</v>
      </c>
      <c r="F19" s="1"/>
      <c r="G19" s="30" t="s">
        <v>81</v>
      </c>
      <c r="H19" s="5"/>
      <c r="I19" s="28"/>
    </row>
    <row r="20" spans="1:9" ht="13.5" customHeight="1">
      <c r="A20" s="26" t="s">
        <v>146</v>
      </c>
      <c r="B20" s="26" t="s">
        <v>147</v>
      </c>
      <c r="C20" s="26" t="s">
        <v>70</v>
      </c>
      <c r="D20" s="26" t="s">
        <v>71</v>
      </c>
      <c r="E20" s="27" t="s">
        <v>70</v>
      </c>
      <c r="F20" s="1"/>
      <c r="G20" s="31" t="s">
        <v>148</v>
      </c>
      <c r="H20" s="6"/>
      <c r="I20" s="28"/>
    </row>
    <row r="21" spans="1:9" ht="13.5" customHeight="1">
      <c r="A21" s="26" t="s">
        <v>149</v>
      </c>
      <c r="B21" s="26"/>
      <c r="C21" s="26"/>
      <c r="D21" s="26"/>
      <c r="E21" s="29"/>
      <c r="F21" s="30" t="s">
        <v>70</v>
      </c>
      <c r="G21" s="5"/>
      <c r="H21" s="6"/>
      <c r="I21" s="28"/>
    </row>
    <row r="22" spans="1:9" ht="13.5" customHeight="1">
      <c r="A22" s="25" t="s">
        <v>150</v>
      </c>
      <c r="B22" s="25"/>
      <c r="C22" s="25"/>
      <c r="D22" s="25"/>
      <c r="E22" s="30" t="s">
        <v>54</v>
      </c>
      <c r="F22" s="31" t="s">
        <v>151</v>
      </c>
      <c r="G22" s="6"/>
      <c r="H22" s="6"/>
      <c r="I22" s="28"/>
    </row>
    <row r="23" spans="1:9" ht="13.5" customHeight="1">
      <c r="A23" s="25" t="s">
        <v>152</v>
      </c>
      <c r="B23" s="25" t="s">
        <v>153</v>
      </c>
      <c r="C23" s="25" t="s">
        <v>54</v>
      </c>
      <c r="D23" s="25" t="s">
        <v>55</v>
      </c>
      <c r="E23" s="31"/>
      <c r="F23" s="6"/>
      <c r="G23" s="6"/>
      <c r="H23" s="6"/>
      <c r="I23" s="28"/>
    </row>
    <row r="24" spans="1:9" ht="15" customHeight="1">
      <c r="A24" s="24"/>
      <c r="B24" s="24"/>
      <c r="C24" s="24"/>
      <c r="D24" s="24"/>
      <c r="E24" s="6"/>
      <c r="F24" s="6"/>
      <c r="G24" s="6"/>
      <c r="H24" s="6"/>
      <c r="I24" s="23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154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155</v>
      </c>
      <c r="C7" s="15" t="s">
        <v>156</v>
      </c>
      <c r="D7" s="15"/>
      <c r="E7" s="15" t="s">
        <v>14</v>
      </c>
      <c r="F7" s="15" t="s">
        <v>157</v>
      </c>
      <c r="G7" s="15" t="s">
        <v>158</v>
      </c>
      <c r="H7" s="15" t="s">
        <v>10</v>
      </c>
      <c r="I7" s="16"/>
      <c r="J7" s="17"/>
    </row>
    <row r="8" spans="1:10" ht="14.25" customHeight="1">
      <c r="A8" s="15" t="s">
        <v>14</v>
      </c>
      <c r="B8" s="15" t="s">
        <v>159</v>
      </c>
      <c r="C8" s="15" t="s">
        <v>160</v>
      </c>
      <c r="D8" s="15"/>
      <c r="E8" s="15" t="s">
        <v>26</v>
      </c>
      <c r="F8" s="15" t="s">
        <v>161</v>
      </c>
      <c r="G8" s="15" t="s">
        <v>162</v>
      </c>
      <c r="H8" s="15" t="s">
        <v>22</v>
      </c>
      <c r="I8" s="16"/>
      <c r="J8" s="17"/>
    </row>
    <row r="9" spans="1:10" ht="14.25" customHeight="1">
      <c r="A9" s="15" t="s">
        <v>22</v>
      </c>
      <c r="B9" s="15" t="s">
        <v>163</v>
      </c>
      <c r="C9" s="15" t="s">
        <v>164</v>
      </c>
      <c r="D9" s="15"/>
      <c r="E9" s="15" t="s">
        <v>10</v>
      </c>
      <c r="F9" s="15" t="s">
        <v>20</v>
      </c>
      <c r="G9" s="15" t="s">
        <v>165</v>
      </c>
      <c r="H9" s="15" t="s">
        <v>14</v>
      </c>
      <c r="I9" s="16"/>
      <c r="J9" s="17"/>
    </row>
    <row r="10" spans="1:10" ht="14.25" customHeight="1">
      <c r="A10" s="15" t="s">
        <v>29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</row>
    <row r="13" spans="1:10" ht="14.25" customHeight="1">
      <c r="A13" s="17"/>
      <c r="B13" s="21"/>
      <c r="C13" s="15" t="s">
        <v>37</v>
      </c>
      <c r="D13" s="15" t="s">
        <v>94</v>
      </c>
      <c r="E13" s="15" t="s">
        <v>48</v>
      </c>
      <c r="F13" s="15" t="s">
        <v>94</v>
      </c>
      <c r="G13" s="15"/>
      <c r="H13" s="15"/>
      <c r="I13" s="15" t="s">
        <v>40</v>
      </c>
      <c r="J13" s="15" t="s">
        <v>29</v>
      </c>
    </row>
    <row r="14" spans="1:10" ht="14.25" customHeight="1">
      <c r="A14" s="17"/>
      <c r="B14" s="21"/>
      <c r="C14" s="15" t="s">
        <v>41</v>
      </c>
      <c r="D14" s="15"/>
      <c r="E14" s="15"/>
      <c r="F14" s="15"/>
      <c r="G14" s="15"/>
      <c r="H14" s="15"/>
      <c r="I14" s="15"/>
      <c r="J14" s="15" t="s">
        <v>22</v>
      </c>
    </row>
    <row r="15" spans="1:10" ht="14.25" customHeight="1">
      <c r="A15" s="17"/>
      <c r="B15" s="21"/>
      <c r="C15" s="15" t="s">
        <v>42</v>
      </c>
      <c r="D15" s="15"/>
      <c r="E15" s="15"/>
      <c r="F15" s="15"/>
      <c r="G15" s="15"/>
      <c r="H15" s="15"/>
      <c r="I15" s="15"/>
      <c r="J15" s="15" t="s">
        <v>14</v>
      </c>
    </row>
    <row r="16" spans="1:10" ht="14.25" customHeight="1">
      <c r="A16" s="17"/>
      <c r="B16" s="21"/>
      <c r="C16" s="15" t="s">
        <v>43</v>
      </c>
      <c r="D16" s="15" t="s">
        <v>43</v>
      </c>
      <c r="E16" s="15" t="s">
        <v>48</v>
      </c>
      <c r="F16" s="15" t="s">
        <v>37</v>
      </c>
      <c r="G16" s="15" t="s">
        <v>37</v>
      </c>
      <c r="H16" s="15"/>
      <c r="I16" s="15" t="s">
        <v>37</v>
      </c>
      <c r="J16" s="15" t="s">
        <v>29</v>
      </c>
    </row>
    <row r="17" spans="1:10" ht="14.25" customHeight="1">
      <c r="A17" s="17"/>
      <c r="B17" s="21"/>
      <c r="C17" s="15" t="s">
        <v>49</v>
      </c>
      <c r="D17" s="15" t="s">
        <v>40</v>
      </c>
      <c r="E17" s="15" t="s">
        <v>48</v>
      </c>
      <c r="F17" s="15" t="s">
        <v>60</v>
      </c>
      <c r="G17" s="15" t="s">
        <v>40</v>
      </c>
      <c r="H17" s="15"/>
      <c r="I17" s="15" t="s">
        <v>48</v>
      </c>
      <c r="J17" s="15" t="s">
        <v>22</v>
      </c>
    </row>
    <row r="18" spans="1:10" ht="14.25" customHeight="1">
      <c r="A18" s="17"/>
      <c r="B18" s="21"/>
      <c r="C18" s="15" t="s">
        <v>20</v>
      </c>
      <c r="D18" s="15"/>
      <c r="E18" s="15"/>
      <c r="F18" s="15"/>
      <c r="G18" s="15"/>
      <c r="H18" s="15"/>
      <c r="I18" s="15"/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3</v>
      </c>
      <c r="C20" s="15" t="s">
        <v>52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6"/>
      <c r="J20" s="17"/>
    </row>
    <row r="21" spans="1:10" ht="14.25" customHeight="1">
      <c r="A21" s="15" t="s">
        <v>10</v>
      </c>
      <c r="B21" s="15" t="s">
        <v>166</v>
      </c>
      <c r="C21" s="15" t="s">
        <v>167</v>
      </c>
      <c r="D21" s="15"/>
      <c r="E21" s="15" t="s">
        <v>22</v>
      </c>
      <c r="F21" s="15" t="s">
        <v>168</v>
      </c>
      <c r="G21" s="15" t="s">
        <v>169</v>
      </c>
      <c r="H21" s="15" t="s">
        <v>10</v>
      </c>
      <c r="I21" s="16"/>
      <c r="J21" s="17"/>
    </row>
    <row r="22" spans="1:10" ht="14.25" customHeight="1">
      <c r="A22" s="15" t="s">
        <v>14</v>
      </c>
      <c r="B22" s="15" t="s">
        <v>170</v>
      </c>
      <c r="C22" s="15" t="s">
        <v>171</v>
      </c>
      <c r="D22" s="15"/>
      <c r="E22" s="15" t="s">
        <v>14</v>
      </c>
      <c r="F22" s="15" t="s">
        <v>103</v>
      </c>
      <c r="G22" s="15" t="s">
        <v>172</v>
      </c>
      <c r="H22" s="15" t="s">
        <v>14</v>
      </c>
      <c r="I22" s="16"/>
      <c r="J22" s="17"/>
    </row>
    <row r="23" spans="1:10" ht="14.25" customHeight="1">
      <c r="A23" s="15" t="s">
        <v>22</v>
      </c>
      <c r="B23" s="15" t="s">
        <v>173</v>
      </c>
      <c r="C23" s="15" t="s">
        <v>174</v>
      </c>
      <c r="D23" s="15"/>
      <c r="E23" s="15" t="s">
        <v>10</v>
      </c>
      <c r="F23" s="15" t="s">
        <v>175</v>
      </c>
      <c r="G23" s="15" t="s">
        <v>176</v>
      </c>
      <c r="H23" s="15" t="s">
        <v>22</v>
      </c>
      <c r="I23" s="16"/>
      <c r="J23" s="17"/>
    </row>
    <row r="24" spans="1:10" ht="14.25" customHeight="1">
      <c r="A24" s="15" t="s">
        <v>29</v>
      </c>
      <c r="B24" s="15" t="s">
        <v>177</v>
      </c>
      <c r="C24" s="15" t="s">
        <v>178</v>
      </c>
      <c r="D24" s="15"/>
      <c r="E24" s="15" t="s">
        <v>26</v>
      </c>
      <c r="F24" s="15" t="s">
        <v>27</v>
      </c>
      <c r="G24" s="15" t="s">
        <v>179</v>
      </c>
      <c r="H24" s="15" t="s">
        <v>29</v>
      </c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30</v>
      </c>
      <c r="E26" s="15" t="s">
        <v>31</v>
      </c>
      <c r="F26" s="15" t="s">
        <v>32</v>
      </c>
      <c r="G26" s="15" t="s">
        <v>33</v>
      </c>
      <c r="H26" s="15" t="s">
        <v>34</v>
      </c>
      <c r="I26" s="15" t="s">
        <v>35</v>
      </c>
      <c r="J26" s="15" t="s">
        <v>36</v>
      </c>
    </row>
    <row r="27" spans="1:10" ht="14.25" customHeight="1">
      <c r="A27" s="17"/>
      <c r="B27" s="21"/>
      <c r="C27" s="15" t="s">
        <v>37</v>
      </c>
      <c r="D27" s="15" t="s">
        <v>40</v>
      </c>
      <c r="E27" s="15" t="s">
        <v>40</v>
      </c>
      <c r="F27" s="15" t="s">
        <v>40</v>
      </c>
      <c r="G27" s="15"/>
      <c r="H27" s="15"/>
      <c r="I27" s="15" t="s">
        <v>40</v>
      </c>
      <c r="J27" s="15" t="s">
        <v>29</v>
      </c>
    </row>
    <row r="28" spans="1:10" ht="14.25" customHeight="1">
      <c r="A28" s="17"/>
      <c r="B28" s="21"/>
      <c r="C28" s="15" t="s">
        <v>41</v>
      </c>
      <c r="D28" s="15" t="s">
        <v>48</v>
      </c>
      <c r="E28" s="15"/>
      <c r="F28" s="15" t="s">
        <v>40</v>
      </c>
      <c r="G28" s="15"/>
      <c r="H28" s="15"/>
      <c r="I28" s="15" t="s">
        <v>180</v>
      </c>
      <c r="J28" s="15" t="s">
        <v>22</v>
      </c>
    </row>
    <row r="29" spans="1:10" ht="14.25" customHeight="1">
      <c r="A29" s="17"/>
      <c r="B29" s="21"/>
      <c r="C29" s="15" t="s">
        <v>42</v>
      </c>
      <c r="D29" s="15" t="s">
        <v>40</v>
      </c>
      <c r="E29" s="15"/>
      <c r="F29" s="15" t="s">
        <v>60</v>
      </c>
      <c r="G29" s="15" t="s">
        <v>40</v>
      </c>
      <c r="H29" s="15"/>
      <c r="I29" s="15" t="s">
        <v>181</v>
      </c>
      <c r="J29" s="15" t="s">
        <v>14</v>
      </c>
    </row>
    <row r="30" spans="1:10" ht="14.25" customHeight="1">
      <c r="A30" s="17"/>
      <c r="B30" s="21"/>
      <c r="C30" s="15" t="s">
        <v>43</v>
      </c>
      <c r="D30" s="15" t="s">
        <v>48</v>
      </c>
      <c r="E30" s="15" t="s">
        <v>40</v>
      </c>
      <c r="F30" s="15" t="s">
        <v>43</v>
      </c>
      <c r="G30" s="15" t="s">
        <v>48</v>
      </c>
      <c r="H30" s="15"/>
      <c r="I30" s="15" t="s">
        <v>48</v>
      </c>
      <c r="J30" s="15" t="s">
        <v>29</v>
      </c>
    </row>
    <row r="31" spans="1:10" ht="14.25" customHeight="1">
      <c r="A31" s="17"/>
      <c r="B31" s="21"/>
      <c r="C31" s="15" t="s">
        <v>49</v>
      </c>
      <c r="D31" s="15" t="s">
        <v>40</v>
      </c>
      <c r="E31" s="15" t="s">
        <v>43</v>
      </c>
      <c r="F31" s="15" t="s">
        <v>48</v>
      </c>
      <c r="G31" s="15" t="s">
        <v>94</v>
      </c>
      <c r="H31" s="15"/>
      <c r="I31" s="15" t="s">
        <v>48</v>
      </c>
      <c r="J31" s="15" t="s">
        <v>22</v>
      </c>
    </row>
    <row r="32" spans="1:10" ht="14.25" customHeight="1">
      <c r="A32" s="17"/>
      <c r="B32" s="21"/>
      <c r="C32" s="15" t="s">
        <v>20</v>
      </c>
      <c r="D32" s="15" t="s">
        <v>48</v>
      </c>
      <c r="E32" s="15"/>
      <c r="F32" s="15" t="s">
        <v>40</v>
      </c>
      <c r="G32" s="15"/>
      <c r="H32" s="15"/>
      <c r="I32" s="15" t="s">
        <v>180</v>
      </c>
      <c r="J32" s="15" t="s">
        <v>10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3</v>
      </c>
      <c r="C34" s="15" t="s">
        <v>64</v>
      </c>
      <c r="D34" s="15" t="s">
        <v>5</v>
      </c>
      <c r="E34" s="15" t="s">
        <v>6</v>
      </c>
      <c r="F34" s="15" t="s">
        <v>7</v>
      </c>
      <c r="G34" s="15" t="s">
        <v>8</v>
      </c>
      <c r="H34" s="15" t="s">
        <v>9</v>
      </c>
      <c r="I34" s="16"/>
      <c r="J34" s="17"/>
    </row>
    <row r="35" spans="1:10" ht="14.25" customHeight="1">
      <c r="A35" s="15" t="s">
        <v>10</v>
      </c>
      <c r="B35" s="15" t="s">
        <v>182</v>
      </c>
      <c r="C35" s="15" t="s">
        <v>183</v>
      </c>
      <c r="D35" s="15"/>
      <c r="E35" s="15" t="s">
        <v>14</v>
      </c>
      <c r="F35" s="15" t="s">
        <v>184</v>
      </c>
      <c r="G35" s="15" t="s">
        <v>185</v>
      </c>
      <c r="H35" s="15" t="s">
        <v>14</v>
      </c>
      <c r="I35" s="16"/>
      <c r="J35" s="17"/>
    </row>
    <row r="36" spans="1:10" ht="14.25" customHeight="1">
      <c r="A36" s="15" t="s">
        <v>14</v>
      </c>
      <c r="B36" s="15" t="s">
        <v>186</v>
      </c>
      <c r="C36" s="15" t="s">
        <v>187</v>
      </c>
      <c r="D36" s="15"/>
      <c r="E36" s="15" t="s">
        <v>22</v>
      </c>
      <c r="F36" s="15" t="s">
        <v>188</v>
      </c>
      <c r="G36" s="15" t="s">
        <v>189</v>
      </c>
      <c r="H36" s="15" t="s">
        <v>10</v>
      </c>
      <c r="I36" s="16"/>
      <c r="J36" s="17"/>
    </row>
    <row r="37" spans="1:10" ht="14.25" customHeight="1">
      <c r="A37" s="15" t="s">
        <v>22</v>
      </c>
      <c r="B37" s="15" t="s">
        <v>190</v>
      </c>
      <c r="C37" s="15" t="s">
        <v>191</v>
      </c>
      <c r="D37" s="15"/>
      <c r="E37" s="15" t="s">
        <v>10</v>
      </c>
      <c r="F37" s="15" t="s">
        <v>161</v>
      </c>
      <c r="G37" s="15" t="s">
        <v>192</v>
      </c>
      <c r="H37" s="15" t="s">
        <v>22</v>
      </c>
      <c r="I37" s="16"/>
      <c r="J37" s="17"/>
    </row>
    <row r="38" spans="1:10" ht="14.25" customHeight="1">
      <c r="A38" s="15" t="s">
        <v>29</v>
      </c>
      <c r="B38" s="15" t="s">
        <v>193</v>
      </c>
      <c r="C38" s="15" t="s">
        <v>194</v>
      </c>
      <c r="D38" s="15"/>
      <c r="E38" s="15" t="s">
        <v>26</v>
      </c>
      <c r="F38" s="15" t="s">
        <v>195</v>
      </c>
      <c r="G38" s="15" t="s">
        <v>196</v>
      </c>
      <c r="H38" s="15" t="s">
        <v>29</v>
      </c>
      <c r="I38" s="16"/>
      <c r="J38" s="17"/>
    </row>
    <row r="39" spans="1:10" ht="15" customHeight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>
      <c r="A40" s="17"/>
      <c r="B40" s="21"/>
      <c r="C40" s="15"/>
      <c r="D40" s="15" t="s">
        <v>30</v>
      </c>
      <c r="E40" s="15" t="s">
        <v>31</v>
      </c>
      <c r="F40" s="15" t="s">
        <v>32</v>
      </c>
      <c r="G40" s="15" t="s">
        <v>33</v>
      </c>
      <c r="H40" s="15" t="s">
        <v>34</v>
      </c>
      <c r="I40" s="15" t="s">
        <v>35</v>
      </c>
      <c r="J40" s="15" t="s">
        <v>36</v>
      </c>
    </row>
    <row r="41" spans="1:10" ht="14.25" customHeight="1">
      <c r="A41" s="17"/>
      <c r="B41" s="21"/>
      <c r="C41" s="15" t="s">
        <v>37</v>
      </c>
      <c r="D41" s="15" t="s">
        <v>40</v>
      </c>
      <c r="E41" s="15" t="s">
        <v>94</v>
      </c>
      <c r="F41" s="15" t="s">
        <v>40</v>
      </c>
      <c r="G41" s="15"/>
      <c r="H41" s="15"/>
      <c r="I41" s="15" t="s">
        <v>40</v>
      </c>
      <c r="J41" s="15" t="s">
        <v>29</v>
      </c>
    </row>
    <row r="42" spans="1:10" ht="14.25" customHeight="1">
      <c r="A42" s="17"/>
      <c r="B42" s="21"/>
      <c r="C42" s="15" t="s">
        <v>41</v>
      </c>
      <c r="D42" s="15" t="s">
        <v>48</v>
      </c>
      <c r="E42" s="15" t="s">
        <v>48</v>
      </c>
      <c r="F42" s="15" t="s">
        <v>40</v>
      </c>
      <c r="G42" s="15"/>
      <c r="H42" s="15"/>
      <c r="I42" s="15" t="s">
        <v>40</v>
      </c>
      <c r="J42" s="15" t="s">
        <v>22</v>
      </c>
    </row>
    <row r="43" spans="1:10" ht="14.25" customHeight="1">
      <c r="A43" s="17"/>
      <c r="B43" s="21"/>
      <c r="C43" s="15" t="s">
        <v>42</v>
      </c>
      <c r="D43" s="15" t="s">
        <v>48</v>
      </c>
      <c r="E43" s="15" t="s">
        <v>48</v>
      </c>
      <c r="F43" s="15" t="s">
        <v>40</v>
      </c>
      <c r="G43" s="15"/>
      <c r="H43" s="15"/>
      <c r="I43" s="15" t="s">
        <v>40</v>
      </c>
      <c r="J43" s="15" t="s">
        <v>14</v>
      </c>
    </row>
    <row r="44" spans="1:10" ht="14.25" customHeight="1">
      <c r="A44" s="17"/>
      <c r="B44" s="21"/>
      <c r="C44" s="15" t="s">
        <v>43</v>
      </c>
      <c r="D44" s="15" t="s">
        <v>40</v>
      </c>
      <c r="E44" s="15" t="s">
        <v>48</v>
      </c>
      <c r="F44" s="15" t="s">
        <v>37</v>
      </c>
      <c r="G44" s="15" t="s">
        <v>40</v>
      </c>
      <c r="H44" s="15"/>
      <c r="I44" s="15" t="s">
        <v>48</v>
      </c>
      <c r="J44" s="15" t="s">
        <v>29</v>
      </c>
    </row>
    <row r="45" spans="1:10" ht="14.25" customHeight="1">
      <c r="A45" s="17"/>
      <c r="B45" s="21"/>
      <c r="C45" s="15" t="s">
        <v>49</v>
      </c>
      <c r="D45" s="15" t="s">
        <v>48</v>
      </c>
      <c r="E45" s="15" t="s">
        <v>60</v>
      </c>
      <c r="F45" s="15" t="s">
        <v>43</v>
      </c>
      <c r="G45" s="15" t="s">
        <v>60</v>
      </c>
      <c r="H45" s="15"/>
      <c r="I45" s="15" t="s">
        <v>37</v>
      </c>
      <c r="J45" s="15" t="s">
        <v>22</v>
      </c>
    </row>
    <row r="46" spans="1:10" ht="14.25" customHeight="1">
      <c r="A46" s="17"/>
      <c r="B46" s="21"/>
      <c r="C46" s="15" t="s">
        <v>20</v>
      </c>
      <c r="D46" s="15" t="s">
        <v>197</v>
      </c>
      <c r="E46" s="15"/>
      <c r="F46" s="15"/>
      <c r="G46" s="15"/>
      <c r="H46" s="15"/>
      <c r="I46" s="15" t="s">
        <v>197</v>
      </c>
      <c r="J46" s="15" t="s">
        <v>10</v>
      </c>
    </row>
    <row r="47" spans="1:10" ht="15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E10" sqref="E10"/>
    </sheetView>
  </sheetViews>
  <sheetFormatPr defaultColWidth="9.0039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198</v>
      </c>
      <c r="C3" s="7"/>
      <c r="D3" s="7"/>
      <c r="E3" s="9"/>
      <c r="F3" s="5"/>
      <c r="G3" s="6"/>
      <c r="H3" s="6"/>
    </row>
    <row r="4" spans="1:8" ht="15" customHeight="1">
      <c r="A4" s="1"/>
      <c r="B4" s="10" t="s">
        <v>121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4"/>
      <c r="F5" s="6"/>
      <c r="G5" s="6"/>
      <c r="H5" s="6"/>
    </row>
    <row r="6" spans="1:8" ht="13.5" customHeight="1">
      <c r="A6" s="25"/>
      <c r="B6" s="25" t="s">
        <v>3</v>
      </c>
      <c r="C6" s="25" t="s">
        <v>122</v>
      </c>
      <c r="D6" s="25" t="s">
        <v>5</v>
      </c>
      <c r="E6" s="5"/>
      <c r="F6" s="6"/>
      <c r="G6" s="6"/>
      <c r="H6" s="28"/>
    </row>
    <row r="7" spans="1:8" ht="13.5" customHeight="1">
      <c r="A7" s="26" t="s">
        <v>10</v>
      </c>
      <c r="B7" s="26" t="s">
        <v>123</v>
      </c>
      <c r="C7" s="26" t="s">
        <v>156</v>
      </c>
      <c r="D7" s="26"/>
      <c r="E7" s="27" t="s">
        <v>156</v>
      </c>
      <c r="F7" s="6"/>
      <c r="G7" s="6"/>
      <c r="H7" s="28"/>
    </row>
    <row r="8" spans="1:8" ht="13.5" customHeight="1">
      <c r="A8" s="26" t="s">
        <v>14</v>
      </c>
      <c r="B8" s="26"/>
      <c r="C8" s="26"/>
      <c r="D8" s="26"/>
      <c r="E8" s="29"/>
      <c r="F8" s="27"/>
      <c r="G8" s="6"/>
      <c r="H8" s="28"/>
    </row>
    <row r="9" spans="1:8" ht="13.5" customHeight="1">
      <c r="A9" s="25" t="s">
        <v>22</v>
      </c>
      <c r="B9" s="25" t="s">
        <v>147</v>
      </c>
      <c r="C9" s="25" t="s">
        <v>183</v>
      </c>
      <c r="D9" s="25"/>
      <c r="E9" s="30" t="s">
        <v>171</v>
      </c>
      <c r="F9" s="29"/>
      <c r="G9" s="5"/>
      <c r="H9" s="28"/>
    </row>
    <row r="10" spans="1:8" ht="13.5" customHeight="1">
      <c r="A10" s="25" t="s">
        <v>29</v>
      </c>
      <c r="B10" s="25" t="s">
        <v>127</v>
      </c>
      <c r="C10" s="25" t="s">
        <v>171</v>
      </c>
      <c r="D10" s="25"/>
      <c r="E10" s="31"/>
      <c r="F10" s="1"/>
      <c r="G10" s="30"/>
      <c r="H10" s="33"/>
    </row>
    <row r="11" spans="1:8" ht="13.5" customHeight="1">
      <c r="A11" s="26" t="s">
        <v>126</v>
      </c>
      <c r="B11" s="26" t="s">
        <v>135</v>
      </c>
      <c r="C11" s="26" t="s">
        <v>187</v>
      </c>
      <c r="D11" s="26"/>
      <c r="E11" s="27" t="s">
        <v>187</v>
      </c>
      <c r="F11" s="1"/>
      <c r="G11" s="29"/>
      <c r="H11" s="33"/>
    </row>
    <row r="12" spans="1:8" ht="13.5" customHeight="1">
      <c r="A12" s="26" t="s">
        <v>129</v>
      </c>
      <c r="B12" s="26" t="s">
        <v>141</v>
      </c>
      <c r="C12" s="26" t="s">
        <v>164</v>
      </c>
      <c r="D12" s="26"/>
      <c r="E12" s="29"/>
      <c r="F12" s="30"/>
      <c r="G12" s="5"/>
      <c r="H12" s="28"/>
    </row>
    <row r="13" spans="1:8" ht="13.5" customHeight="1">
      <c r="A13" s="25" t="s">
        <v>132</v>
      </c>
      <c r="B13" s="25"/>
      <c r="C13" s="25"/>
      <c r="D13" s="25"/>
      <c r="E13" s="30" t="s">
        <v>167</v>
      </c>
      <c r="F13" s="31"/>
      <c r="G13" s="6"/>
      <c r="H13" s="28"/>
    </row>
    <row r="14" spans="1:8" ht="13.5" customHeight="1">
      <c r="A14" s="25" t="s">
        <v>134</v>
      </c>
      <c r="B14" s="25" t="s">
        <v>153</v>
      </c>
      <c r="C14" s="25" t="s">
        <v>167</v>
      </c>
      <c r="D14" s="25"/>
      <c r="E14" s="31"/>
      <c r="F14" s="6"/>
      <c r="G14" s="6"/>
      <c r="H14" s="28"/>
    </row>
    <row r="15" spans="1:8" ht="15" customHeight="1">
      <c r="A15" s="34"/>
      <c r="B15" s="34"/>
      <c r="C15" s="34"/>
      <c r="D15" s="34"/>
      <c r="E15" s="23"/>
      <c r="F15" s="23"/>
      <c r="G15" s="23"/>
      <c r="H15" s="35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93"/>
  <sheetViews>
    <sheetView tabSelected="1" zoomScalePageLayoutView="0" workbookViewId="0" topLeftCell="A25">
      <selection activeCell="E41" sqref="E41"/>
    </sheetView>
  </sheetViews>
  <sheetFormatPr defaultColWidth="11.57421875" defaultRowHeight="15"/>
  <sheetData>
    <row r="1" spans="2:14" ht="15.75">
      <c r="B1" s="36"/>
      <c r="C1" s="37"/>
      <c r="D1" s="38"/>
      <c r="E1" s="38"/>
      <c r="F1" s="90" t="s">
        <v>199</v>
      </c>
      <c r="G1" s="90"/>
      <c r="H1" s="91"/>
      <c r="I1" s="91"/>
      <c r="J1" s="91"/>
      <c r="K1" s="91"/>
      <c r="L1" s="91"/>
      <c r="M1" s="91"/>
      <c r="N1" s="91"/>
    </row>
    <row r="2" spans="2:14" ht="15.75">
      <c r="B2" s="39"/>
      <c r="C2" s="40" t="s">
        <v>200</v>
      </c>
      <c r="D2" s="41"/>
      <c r="E2" s="42"/>
      <c r="F2" s="92" t="s">
        <v>201</v>
      </c>
      <c r="G2" s="92"/>
      <c r="H2" s="93"/>
      <c r="I2" s="93"/>
      <c r="J2" s="93"/>
      <c r="K2" s="93"/>
      <c r="L2" s="93"/>
      <c r="M2" s="93"/>
      <c r="N2" s="93"/>
    </row>
    <row r="3" spans="2:14" ht="15.75">
      <c r="B3" s="43"/>
      <c r="C3" s="44"/>
      <c r="D3" s="42"/>
      <c r="E3" s="42"/>
      <c r="F3" s="94" t="s">
        <v>202</v>
      </c>
      <c r="G3" s="94"/>
      <c r="H3" s="95"/>
      <c r="I3" s="95"/>
      <c r="J3" s="95"/>
      <c r="K3" s="95"/>
      <c r="L3" s="95"/>
      <c r="M3" s="95"/>
      <c r="N3" s="95"/>
    </row>
    <row r="4" spans="2:14" ht="20.25">
      <c r="B4" s="45"/>
      <c r="C4" s="46" t="s">
        <v>203</v>
      </c>
      <c r="D4" s="47"/>
      <c r="E4" s="42"/>
      <c r="F4" s="96" t="s">
        <v>204</v>
      </c>
      <c r="G4" s="96"/>
      <c r="H4" s="97"/>
      <c r="I4" s="97"/>
      <c r="J4" s="97"/>
      <c r="K4" s="48" t="s">
        <v>205</v>
      </c>
      <c r="L4" s="98"/>
      <c r="M4" s="98"/>
      <c r="N4" s="98"/>
    </row>
    <row r="5" spans="2:14" ht="15.75">
      <c r="B5" s="49"/>
      <c r="C5" s="50"/>
      <c r="D5" s="42"/>
      <c r="E5" s="42"/>
      <c r="F5" s="51"/>
      <c r="G5" s="50"/>
      <c r="H5" s="50"/>
      <c r="I5" s="52"/>
      <c r="J5" s="53"/>
      <c r="K5" s="54"/>
      <c r="L5" s="54"/>
      <c r="M5" s="54"/>
      <c r="N5" s="55"/>
    </row>
    <row r="6" spans="2:14" ht="15.75">
      <c r="B6" s="56" t="s">
        <v>206</v>
      </c>
      <c r="C6" s="99" t="s">
        <v>156</v>
      </c>
      <c r="D6" s="99"/>
      <c r="E6" s="57"/>
      <c r="F6" s="58" t="s">
        <v>207</v>
      </c>
      <c r="G6" s="100" t="s">
        <v>208</v>
      </c>
      <c r="H6" s="100"/>
      <c r="I6" s="100"/>
      <c r="J6" s="100"/>
      <c r="K6" s="100"/>
      <c r="L6" s="100"/>
      <c r="M6" s="100"/>
      <c r="N6" s="100"/>
    </row>
    <row r="7" spans="2:14" ht="15">
      <c r="B7" s="59" t="s">
        <v>209</v>
      </c>
      <c r="C7" s="101" t="s">
        <v>210</v>
      </c>
      <c r="D7" s="101"/>
      <c r="E7" s="60"/>
      <c r="F7" s="61" t="s">
        <v>211</v>
      </c>
      <c r="G7" s="102" t="s">
        <v>212</v>
      </c>
      <c r="H7" s="102"/>
      <c r="I7" s="102"/>
      <c r="J7" s="102"/>
      <c r="K7" s="102"/>
      <c r="L7" s="102"/>
      <c r="M7" s="102"/>
      <c r="N7" s="102"/>
    </row>
    <row r="8" spans="2:14" ht="15">
      <c r="B8" s="62" t="s">
        <v>213</v>
      </c>
      <c r="C8" s="103" t="s">
        <v>214</v>
      </c>
      <c r="D8" s="103"/>
      <c r="E8" s="60"/>
      <c r="F8" s="63" t="s">
        <v>215</v>
      </c>
      <c r="G8" s="104" t="s">
        <v>216</v>
      </c>
      <c r="H8" s="104"/>
      <c r="I8" s="104"/>
      <c r="J8" s="104"/>
      <c r="K8" s="104"/>
      <c r="L8" s="104"/>
      <c r="M8" s="104"/>
      <c r="N8" s="104"/>
    </row>
    <row r="9" spans="2:14" ht="15">
      <c r="B9" s="62" t="s">
        <v>217</v>
      </c>
      <c r="C9" s="103" t="s">
        <v>218</v>
      </c>
      <c r="D9" s="103"/>
      <c r="E9" s="60"/>
      <c r="F9" s="64" t="s">
        <v>219</v>
      </c>
      <c r="G9" s="104" t="s">
        <v>220</v>
      </c>
      <c r="H9" s="104"/>
      <c r="I9" s="104"/>
      <c r="J9" s="104"/>
      <c r="K9" s="104"/>
      <c r="L9" s="104"/>
      <c r="M9" s="104"/>
      <c r="N9" s="104"/>
    </row>
    <row r="10" spans="2:14" ht="15.75">
      <c r="B10" s="65"/>
      <c r="C10" s="42"/>
      <c r="D10" s="42"/>
      <c r="E10" s="42"/>
      <c r="F10" s="51"/>
      <c r="G10" s="66"/>
      <c r="H10" s="66"/>
      <c r="I10" s="66"/>
      <c r="J10" s="42"/>
      <c r="K10" s="42"/>
      <c r="L10" s="42"/>
      <c r="M10" s="67"/>
      <c r="N10" s="68"/>
    </row>
    <row r="11" spans="2:14" ht="15.75">
      <c r="B11" s="69" t="s">
        <v>221</v>
      </c>
      <c r="C11" s="42"/>
      <c r="D11" s="42"/>
      <c r="E11" s="42"/>
      <c r="F11" s="70">
        <v>1</v>
      </c>
      <c r="G11" s="70">
        <v>2</v>
      </c>
      <c r="H11" s="70">
        <v>3</v>
      </c>
      <c r="I11" s="70">
        <v>4</v>
      </c>
      <c r="J11" s="70">
        <v>5</v>
      </c>
      <c r="K11" s="105" t="s">
        <v>7</v>
      </c>
      <c r="L11" s="105"/>
      <c r="M11" s="70" t="s">
        <v>222</v>
      </c>
      <c r="N11" s="71" t="s">
        <v>223</v>
      </c>
    </row>
    <row r="12" spans="2:14" ht="15">
      <c r="B12" s="72" t="s">
        <v>224</v>
      </c>
      <c r="C12" s="73" t="str">
        <f>IF(C7&gt;"",C7,"")</f>
        <v>Khosravi Sam</v>
      </c>
      <c r="D12" s="73" t="str">
        <f>IF(G7&gt;"",G7,"")</f>
        <v>Rauvola Mika</v>
      </c>
      <c r="E12" s="74"/>
      <c r="F12" s="75">
        <v>5</v>
      </c>
      <c r="G12" s="75">
        <v>-4</v>
      </c>
      <c r="H12" s="75">
        <v>4</v>
      </c>
      <c r="I12" s="75">
        <v>-10</v>
      </c>
      <c r="J12" s="75">
        <v>7</v>
      </c>
      <c r="K12" s="76">
        <f>IF(ISBLANK(F12),"",COUNTIF(F12:J12,"&gt;=0"))</f>
        <v>3</v>
      </c>
      <c r="L12" s="77">
        <f>IF(ISBLANK(F12),"",(IF(LEFT(F12,1)="-",1,0)+IF(LEFT(G12,1)="-",1,0)+IF(LEFT(H12,1)="-",1,0)+IF(LEFT(I12,1)="-",1,0)+IF(LEFT(J12,1)="-",1,0)))</f>
        <v>2</v>
      </c>
      <c r="M12" s="78">
        <f aca="true" t="shared" si="0" ref="M12:N16">IF(K12=3,1,"")</f>
        <v>1</v>
      </c>
      <c r="N12" s="78">
        <f t="shared" si="0"/>
      </c>
    </row>
    <row r="13" spans="2:14" ht="15">
      <c r="B13" s="72" t="s">
        <v>225</v>
      </c>
      <c r="C13" s="73" t="str">
        <f>IF(C8&gt;"",C8,"")</f>
        <v>Autio Riku</v>
      </c>
      <c r="D13" s="73" t="str">
        <f>IF(G8&gt;"",G8,"")</f>
        <v>Lundström Tom</v>
      </c>
      <c r="E13" s="74"/>
      <c r="F13" s="75">
        <v>-9</v>
      </c>
      <c r="G13" s="75">
        <v>4</v>
      </c>
      <c r="H13" s="75">
        <v>6</v>
      </c>
      <c r="I13" s="75">
        <v>7</v>
      </c>
      <c r="J13" s="75"/>
      <c r="K13" s="76">
        <f>IF(ISBLANK(F13),"",COUNTIF(F13:J13,"&gt;=0"))</f>
        <v>3</v>
      </c>
      <c r="L13" s="77">
        <f>IF(ISBLANK(F13),"",(IF(LEFT(F13,1)="-",1,0)+IF(LEFT(G13,1)="-",1,0)+IF(LEFT(H13,1)="-",1,0)+IF(LEFT(I13,1)="-",1,0)+IF(LEFT(J13,1)="-",1,0)))</f>
        <v>1</v>
      </c>
      <c r="M13" s="78">
        <f t="shared" si="0"/>
        <v>1</v>
      </c>
      <c r="N13" s="78">
        <f t="shared" si="0"/>
      </c>
    </row>
    <row r="14" spans="2:14" ht="15">
      <c r="B14" s="72" t="s">
        <v>226</v>
      </c>
      <c r="C14" s="73" t="str">
        <f>IF(C9&gt;"",C9,"")</f>
        <v>Ruohonen Sami</v>
      </c>
      <c r="D14" s="73" t="str">
        <f>IF(G9&gt;"",G9,"")</f>
        <v>Mikkola Jouko</v>
      </c>
      <c r="E14" s="74"/>
      <c r="F14" s="75">
        <v>6</v>
      </c>
      <c r="G14" s="75">
        <v>4</v>
      </c>
      <c r="H14" s="75">
        <v>-9</v>
      </c>
      <c r="I14" s="75">
        <v>-9</v>
      </c>
      <c r="J14" s="75">
        <v>8</v>
      </c>
      <c r="K14" s="76">
        <f>IF(ISBLANK(F14),"",COUNTIF(F14:J14,"&gt;=0"))</f>
        <v>3</v>
      </c>
      <c r="L14" s="77">
        <f>IF(ISBLANK(F14),"",(IF(LEFT(F14,1)="-",1,0)+IF(LEFT(G14,1)="-",1,0)+IF(LEFT(H14,1)="-",1,0)+IF(LEFT(I14,1)="-",1,0)+IF(LEFT(J14,1)="-",1,0)))</f>
        <v>2</v>
      </c>
      <c r="M14" s="78">
        <f t="shared" si="0"/>
        <v>1</v>
      </c>
      <c r="N14" s="78">
        <f t="shared" si="0"/>
      </c>
    </row>
    <row r="15" spans="2:14" ht="15">
      <c r="B15" s="72" t="s">
        <v>227</v>
      </c>
      <c r="C15" s="73" t="str">
        <f>IF(C7&gt;"",C7,"")</f>
        <v>Khosravi Sam</v>
      </c>
      <c r="D15" s="73" t="str">
        <f>IF(G8&gt;"",G8,"")</f>
        <v>Lundström Tom</v>
      </c>
      <c r="E15" s="74"/>
      <c r="F15" s="75"/>
      <c r="G15" s="75"/>
      <c r="H15" s="75"/>
      <c r="I15" s="75"/>
      <c r="J15" s="75"/>
      <c r="K15" s="76">
        <f>IF(ISBLANK(F15),"",COUNTIF(F15:J15,"&gt;=0"))</f>
      </c>
      <c r="L15" s="77">
        <f>IF(ISBLANK(F15),"",(IF(LEFT(F15,1)="-",1,0)+IF(LEFT(G15,1)="-",1,0)+IF(LEFT(H15,1)="-",1,0)+IF(LEFT(I15,1)="-",1,0)+IF(LEFT(J15,1)="-",1,0)))</f>
      </c>
      <c r="M15" s="78">
        <f t="shared" si="0"/>
      </c>
      <c r="N15" s="78">
        <f t="shared" si="0"/>
      </c>
    </row>
    <row r="16" spans="2:14" ht="15">
      <c r="B16" s="72" t="s">
        <v>228</v>
      </c>
      <c r="C16" s="73" t="str">
        <f>IF(C8&gt;"",C8,"")</f>
        <v>Autio Riku</v>
      </c>
      <c r="D16" s="73" t="str">
        <f>IF(G7&gt;"",G7,"")</f>
        <v>Rauvola Mika</v>
      </c>
      <c r="E16" s="74"/>
      <c r="F16" s="75"/>
      <c r="G16" s="75"/>
      <c r="H16" s="75"/>
      <c r="I16" s="75"/>
      <c r="J16" s="75"/>
      <c r="K16" s="76">
        <f>IF(ISBLANK(F16),"",COUNTIF(F16:J16,"&gt;=0"))</f>
      </c>
      <c r="L16" s="77">
        <f>IF(ISBLANK(F16),"",(IF(LEFT(F16,1)="-",1,0)+IF(LEFT(G16,1)="-",1,0)+IF(LEFT(H16,1)="-",1,0)+IF(LEFT(I16,1)="-",1,0)+IF(LEFT(J16,1)="-",1,0)))</f>
      </c>
      <c r="M16" s="78">
        <f t="shared" si="0"/>
      </c>
      <c r="N16" s="78">
        <f t="shared" si="0"/>
      </c>
    </row>
    <row r="17" spans="2:14" ht="15.75">
      <c r="B17" s="65"/>
      <c r="C17" s="42"/>
      <c r="D17" s="42"/>
      <c r="E17" s="42"/>
      <c r="F17" s="42"/>
      <c r="G17" s="42"/>
      <c r="H17" s="42"/>
      <c r="I17" s="106" t="s">
        <v>229</v>
      </c>
      <c r="J17" s="106"/>
      <c r="K17" s="79">
        <f>SUM(K12:K16)</f>
        <v>9</v>
      </c>
      <c r="L17" s="79">
        <f>SUM(L12:L16)</f>
        <v>5</v>
      </c>
      <c r="M17" s="79">
        <f>SUM(M12:M16)</f>
        <v>3</v>
      </c>
      <c r="N17" s="79">
        <f>SUM(N12:N16)</f>
        <v>0</v>
      </c>
    </row>
    <row r="18" spans="2:14" ht="15.75">
      <c r="B18" s="80" t="s">
        <v>230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81"/>
    </row>
    <row r="19" spans="2:14" ht="15.75">
      <c r="B19" s="82" t="s">
        <v>231</v>
      </c>
      <c r="C19" s="83"/>
      <c r="D19" s="83" t="s">
        <v>232</v>
      </c>
      <c r="E19" s="84"/>
      <c r="F19" s="83"/>
      <c r="G19" s="83" t="s">
        <v>36</v>
      </c>
      <c r="H19" s="84"/>
      <c r="I19" s="83"/>
      <c r="J19" s="85" t="s">
        <v>233</v>
      </c>
      <c r="K19" s="47"/>
      <c r="L19" s="42"/>
      <c r="M19" s="42"/>
      <c r="N19" s="81"/>
    </row>
    <row r="20" spans="2:14" ht="18">
      <c r="B20" s="65"/>
      <c r="C20" s="42"/>
      <c r="D20" s="42"/>
      <c r="E20" s="42"/>
      <c r="F20" s="42"/>
      <c r="G20" s="42"/>
      <c r="H20" s="42"/>
      <c r="I20" s="42"/>
      <c r="J20" s="107" t="str">
        <f>IF(M17=3,C6,IF(N17=3,G6,""))</f>
        <v>KoKa 1</v>
      </c>
      <c r="K20" s="107"/>
      <c r="L20" s="107"/>
      <c r="M20" s="107"/>
      <c r="N20" s="107"/>
    </row>
    <row r="21" spans="2:14" ht="18">
      <c r="B21" s="86"/>
      <c r="C21" s="87"/>
      <c r="D21" s="87"/>
      <c r="E21" s="87"/>
      <c r="F21" s="87"/>
      <c r="G21" s="87"/>
      <c r="H21" s="87"/>
      <c r="I21" s="87"/>
      <c r="J21" s="88"/>
      <c r="K21" s="88"/>
      <c r="L21" s="88"/>
      <c r="M21" s="88"/>
      <c r="N21" s="89"/>
    </row>
    <row r="24" spans="2:14" ht="15.75">
      <c r="B24" s="36"/>
      <c r="C24" s="37"/>
      <c r="D24" s="38"/>
      <c r="E24" s="38"/>
      <c r="F24" s="90" t="s">
        <v>199</v>
      </c>
      <c r="G24" s="90"/>
      <c r="H24" s="91"/>
      <c r="I24" s="91"/>
      <c r="J24" s="91"/>
      <c r="K24" s="91"/>
      <c r="L24" s="91"/>
      <c r="M24" s="91"/>
      <c r="N24" s="91"/>
    </row>
    <row r="25" spans="2:14" ht="15.75">
      <c r="B25" s="39"/>
      <c r="C25" s="40" t="s">
        <v>200</v>
      </c>
      <c r="D25" s="41"/>
      <c r="E25" s="42"/>
      <c r="F25" s="92" t="s">
        <v>201</v>
      </c>
      <c r="G25" s="92"/>
      <c r="H25" s="93"/>
      <c r="I25" s="93"/>
      <c r="J25" s="93"/>
      <c r="K25" s="93"/>
      <c r="L25" s="93"/>
      <c r="M25" s="93"/>
      <c r="N25" s="93"/>
    </row>
    <row r="26" spans="2:14" ht="15.75">
      <c r="B26" s="43"/>
      <c r="C26" s="44"/>
      <c r="D26" s="42"/>
      <c r="E26" s="42"/>
      <c r="F26" s="94" t="s">
        <v>202</v>
      </c>
      <c r="G26" s="94"/>
      <c r="H26" s="95"/>
      <c r="I26" s="95"/>
      <c r="J26" s="95"/>
      <c r="K26" s="95"/>
      <c r="L26" s="95"/>
      <c r="M26" s="95"/>
      <c r="N26" s="95"/>
    </row>
    <row r="27" spans="2:14" ht="20.25">
      <c r="B27" s="45"/>
      <c r="C27" s="46" t="s">
        <v>203</v>
      </c>
      <c r="D27" s="47"/>
      <c r="E27" s="42"/>
      <c r="F27" s="96" t="s">
        <v>204</v>
      </c>
      <c r="G27" s="96"/>
      <c r="H27" s="97"/>
      <c r="I27" s="97"/>
      <c r="J27" s="97"/>
      <c r="K27" s="48" t="s">
        <v>205</v>
      </c>
      <c r="L27" s="98"/>
      <c r="M27" s="98"/>
      <c r="N27" s="98"/>
    </row>
    <row r="28" spans="2:14" ht="15.75">
      <c r="B28" s="49"/>
      <c r="C28" s="50"/>
      <c r="D28" s="42"/>
      <c r="E28" s="42"/>
      <c r="F28" s="51"/>
      <c r="G28" s="50"/>
      <c r="H28" s="50"/>
      <c r="I28" s="52"/>
      <c r="J28" s="53"/>
      <c r="K28" s="54"/>
      <c r="L28" s="54"/>
      <c r="M28" s="54"/>
      <c r="N28" s="55"/>
    </row>
    <row r="29" spans="2:14" ht="15.75">
      <c r="B29" s="56" t="s">
        <v>206</v>
      </c>
      <c r="C29" s="99" t="s">
        <v>160</v>
      </c>
      <c r="D29" s="99"/>
      <c r="E29" s="57"/>
      <c r="F29" s="58" t="s">
        <v>207</v>
      </c>
      <c r="G29" s="100" t="s">
        <v>164</v>
      </c>
      <c r="H29" s="100"/>
      <c r="I29" s="100"/>
      <c r="J29" s="100"/>
      <c r="K29" s="100"/>
      <c r="L29" s="100"/>
      <c r="M29" s="100"/>
      <c r="N29" s="100"/>
    </row>
    <row r="30" spans="2:14" ht="15">
      <c r="B30" s="59" t="s">
        <v>209</v>
      </c>
      <c r="C30" s="101" t="s">
        <v>234</v>
      </c>
      <c r="D30" s="101"/>
      <c r="E30" s="60"/>
      <c r="F30" s="61" t="s">
        <v>211</v>
      </c>
      <c r="G30" s="102" t="s">
        <v>235</v>
      </c>
      <c r="H30" s="102"/>
      <c r="I30" s="102"/>
      <c r="J30" s="102"/>
      <c r="K30" s="102"/>
      <c r="L30" s="102"/>
      <c r="M30" s="102"/>
      <c r="N30" s="102"/>
    </row>
    <row r="31" spans="2:14" ht="15">
      <c r="B31" s="62" t="s">
        <v>213</v>
      </c>
      <c r="C31" s="103" t="s">
        <v>236</v>
      </c>
      <c r="D31" s="103"/>
      <c r="E31" s="60"/>
      <c r="F31" s="63" t="s">
        <v>215</v>
      </c>
      <c r="G31" s="104" t="s">
        <v>237</v>
      </c>
      <c r="H31" s="104"/>
      <c r="I31" s="104"/>
      <c r="J31" s="104"/>
      <c r="K31" s="104"/>
      <c r="L31" s="104"/>
      <c r="M31" s="104"/>
      <c r="N31" s="104"/>
    </row>
    <row r="32" spans="2:14" ht="15">
      <c r="B32" s="62" t="s">
        <v>217</v>
      </c>
      <c r="C32" s="103" t="s">
        <v>238</v>
      </c>
      <c r="D32" s="103"/>
      <c r="E32" s="60"/>
      <c r="F32" s="64" t="s">
        <v>219</v>
      </c>
      <c r="G32" s="104" t="s">
        <v>212</v>
      </c>
      <c r="H32" s="104"/>
      <c r="I32" s="104"/>
      <c r="J32" s="104"/>
      <c r="K32" s="104"/>
      <c r="L32" s="104"/>
      <c r="M32" s="104"/>
      <c r="N32" s="104"/>
    </row>
    <row r="33" spans="2:14" ht="15.75">
      <c r="B33" s="65"/>
      <c r="C33" s="42"/>
      <c r="D33" s="42"/>
      <c r="E33" s="42"/>
      <c r="F33" s="51"/>
      <c r="G33" s="66"/>
      <c r="H33" s="66"/>
      <c r="I33" s="66"/>
      <c r="J33" s="42"/>
      <c r="K33" s="42"/>
      <c r="L33" s="42"/>
      <c r="M33" s="67"/>
      <c r="N33" s="68"/>
    </row>
    <row r="34" spans="2:14" ht="15.75">
      <c r="B34" s="69" t="s">
        <v>221</v>
      </c>
      <c r="C34" s="42"/>
      <c r="D34" s="42"/>
      <c r="E34" s="42"/>
      <c r="F34" s="70">
        <v>1</v>
      </c>
      <c r="G34" s="70">
        <v>2</v>
      </c>
      <c r="H34" s="70">
        <v>3</v>
      </c>
      <c r="I34" s="70">
        <v>4</v>
      </c>
      <c r="J34" s="70">
        <v>5</v>
      </c>
      <c r="K34" s="105" t="s">
        <v>7</v>
      </c>
      <c r="L34" s="105"/>
      <c r="M34" s="70" t="s">
        <v>222</v>
      </c>
      <c r="N34" s="71" t="s">
        <v>223</v>
      </c>
    </row>
    <row r="35" spans="2:14" ht="15">
      <c r="B35" s="72" t="s">
        <v>224</v>
      </c>
      <c r="C35" s="73" t="str">
        <f>IF(C30&gt;"",C30,"")</f>
        <v>Huy Chau Dinh</v>
      </c>
      <c r="D35" s="73" t="str">
        <f>IF(G30&gt;"",G30,"")</f>
        <v>Pitkänen Toni</v>
      </c>
      <c r="E35" s="74"/>
      <c r="F35" s="75">
        <v>10</v>
      </c>
      <c r="G35" s="75">
        <v>-7</v>
      </c>
      <c r="H35" s="75">
        <v>-4</v>
      </c>
      <c r="I35" s="75">
        <v>12</v>
      </c>
      <c r="J35" s="75">
        <v>-9</v>
      </c>
      <c r="K35" s="76">
        <f>IF(ISBLANK(F35),"",COUNTIF(F35:J35,"&gt;=0"))</f>
        <v>2</v>
      </c>
      <c r="L35" s="77">
        <f>IF(ISBLANK(F35),"",(IF(LEFT(F35,1)="-",1,0)+IF(LEFT(G35,1)="-",1,0)+IF(LEFT(H35,1)="-",1,0)+IF(LEFT(I35,1)="-",1,0)+IF(LEFT(J35,1)="-",1,0)))</f>
        <v>3</v>
      </c>
      <c r="M35" s="78">
        <f aca="true" t="shared" si="1" ref="M35:N39">IF(K35=3,1,"")</f>
      </c>
      <c r="N35" s="78">
        <f t="shared" si="1"/>
        <v>1</v>
      </c>
    </row>
    <row r="36" spans="2:14" ht="15">
      <c r="B36" s="72" t="s">
        <v>225</v>
      </c>
      <c r="C36" s="73" t="str">
        <f>IF(C31&gt;"",C31,"")</f>
        <v>Jormanainen Jani</v>
      </c>
      <c r="D36" s="73" t="str">
        <f>IF(G31&gt;"",G31,"")</f>
        <v>Lumdström Tom</v>
      </c>
      <c r="E36" s="74"/>
      <c r="F36" s="75">
        <v>6</v>
      </c>
      <c r="G36" s="75">
        <v>-7</v>
      </c>
      <c r="H36" s="75">
        <v>7</v>
      </c>
      <c r="I36" s="75">
        <v>4</v>
      </c>
      <c r="J36" s="75"/>
      <c r="K36" s="76">
        <f>IF(ISBLANK(F36),"",COUNTIF(F36:J36,"&gt;=0"))</f>
        <v>3</v>
      </c>
      <c r="L36" s="77">
        <f>IF(ISBLANK(F36),"",(IF(LEFT(F36,1)="-",1,0)+IF(LEFT(G36,1)="-",1,0)+IF(LEFT(H36,1)="-",1,0)+IF(LEFT(I36,1)="-",1,0)+IF(LEFT(J36,1)="-",1,0)))</f>
        <v>1</v>
      </c>
      <c r="M36" s="78">
        <f t="shared" si="1"/>
        <v>1</v>
      </c>
      <c r="N36" s="78">
        <f t="shared" si="1"/>
      </c>
    </row>
    <row r="37" spans="2:14" ht="15">
      <c r="B37" s="72" t="s">
        <v>226</v>
      </c>
      <c r="C37" s="73" t="str">
        <f>IF(C32&gt;"",C32,"")</f>
        <v>Lehtola Lassi</v>
      </c>
      <c r="D37" s="73" t="str">
        <f>IF(G32&gt;"",G32,"")</f>
        <v>Rauvola Mika</v>
      </c>
      <c r="E37" s="74"/>
      <c r="F37" s="75">
        <v>11</v>
      </c>
      <c r="G37" s="75">
        <v>-3</v>
      </c>
      <c r="H37" s="75">
        <v>-6</v>
      </c>
      <c r="I37" s="75">
        <v>-4</v>
      </c>
      <c r="J37" s="75"/>
      <c r="K37" s="76">
        <f>IF(ISBLANK(F37),"",COUNTIF(F37:J37,"&gt;=0"))</f>
        <v>1</v>
      </c>
      <c r="L37" s="77">
        <f>IF(ISBLANK(F37),"",(IF(LEFT(F37,1)="-",1,0)+IF(LEFT(G37,1)="-",1,0)+IF(LEFT(H37,1)="-",1,0)+IF(LEFT(I37,1)="-",1,0)+IF(LEFT(J37,1)="-",1,0)))</f>
        <v>3</v>
      </c>
      <c r="M37" s="78">
        <f t="shared" si="1"/>
      </c>
      <c r="N37" s="78">
        <f t="shared" si="1"/>
        <v>1</v>
      </c>
    </row>
    <row r="38" spans="2:14" ht="15">
      <c r="B38" s="72" t="s">
        <v>227</v>
      </c>
      <c r="C38" s="73" t="str">
        <f>IF(C30&gt;"",C30,"")</f>
        <v>Huy Chau Dinh</v>
      </c>
      <c r="D38" s="73" t="str">
        <f>IF(G31&gt;"",G31,"")</f>
        <v>Lumdström Tom</v>
      </c>
      <c r="E38" s="74"/>
      <c r="F38" s="75">
        <v>-7</v>
      </c>
      <c r="G38" s="75">
        <v>-11</v>
      </c>
      <c r="H38" s="75">
        <v>-9</v>
      </c>
      <c r="I38" s="75"/>
      <c r="J38" s="75"/>
      <c r="K38" s="76">
        <f>IF(ISBLANK(F38),"",COUNTIF(F38:J38,"&gt;=0"))</f>
        <v>0</v>
      </c>
      <c r="L38" s="77">
        <f>IF(ISBLANK(F38),"",(IF(LEFT(F38,1)="-",1,0)+IF(LEFT(G38,1)="-",1,0)+IF(LEFT(H38,1)="-",1,0)+IF(LEFT(I38,1)="-",1,0)+IF(LEFT(J38,1)="-",1,0)))</f>
        <v>3</v>
      </c>
      <c r="M38" s="78">
        <f t="shared" si="1"/>
      </c>
      <c r="N38" s="78">
        <f t="shared" si="1"/>
        <v>1</v>
      </c>
    </row>
    <row r="39" spans="2:14" ht="15">
      <c r="B39" s="72" t="s">
        <v>228</v>
      </c>
      <c r="C39" s="73" t="str">
        <f>IF(C31&gt;"",C31,"")</f>
        <v>Jormanainen Jani</v>
      </c>
      <c r="D39" s="73" t="str">
        <f>IF(G30&gt;"",G30,"")</f>
        <v>Pitkänen Toni</v>
      </c>
      <c r="E39" s="74"/>
      <c r="F39" s="75"/>
      <c r="G39" s="75"/>
      <c r="H39" s="75"/>
      <c r="I39" s="75"/>
      <c r="J39" s="75"/>
      <c r="K39" s="76">
        <f>IF(ISBLANK(F39),"",COUNTIF(F39:J39,"&gt;=0"))</f>
      </c>
      <c r="L39" s="77">
        <f>IF(ISBLANK(F39),"",(IF(LEFT(F39,1)="-",1,0)+IF(LEFT(G39,1)="-",1,0)+IF(LEFT(H39,1)="-",1,0)+IF(LEFT(I39,1)="-",1,0)+IF(LEFT(J39,1)="-",1,0)))</f>
      </c>
      <c r="M39" s="78">
        <f t="shared" si="1"/>
      </c>
      <c r="N39" s="78">
        <f t="shared" si="1"/>
      </c>
    </row>
    <row r="40" spans="2:14" ht="15.75">
      <c r="B40" s="65"/>
      <c r="C40" s="42"/>
      <c r="D40" s="42"/>
      <c r="E40" s="42"/>
      <c r="F40" s="42"/>
      <c r="G40" s="42"/>
      <c r="H40" s="42"/>
      <c r="I40" s="106" t="s">
        <v>229</v>
      </c>
      <c r="J40" s="106"/>
      <c r="K40" s="79">
        <f>SUM(K35:K39)</f>
        <v>6</v>
      </c>
      <c r="L40" s="79">
        <f>SUM(L35:L39)</f>
        <v>10</v>
      </c>
      <c r="M40" s="79">
        <f>SUM(M35:M39)</f>
        <v>1</v>
      </c>
      <c r="N40" s="79">
        <f>SUM(N35:N39)</f>
        <v>3</v>
      </c>
    </row>
    <row r="41" spans="2:14" ht="15.75">
      <c r="B41" s="80" t="s">
        <v>230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81"/>
    </row>
    <row r="42" spans="2:14" ht="15.75">
      <c r="B42" s="82" t="s">
        <v>231</v>
      </c>
      <c r="C42" s="83"/>
      <c r="D42" s="83" t="s">
        <v>232</v>
      </c>
      <c r="E42" s="84"/>
      <c r="F42" s="83"/>
      <c r="G42" s="83" t="s">
        <v>36</v>
      </c>
      <c r="H42" s="84"/>
      <c r="I42" s="83"/>
      <c r="J42" s="85" t="s">
        <v>233</v>
      </c>
      <c r="K42" s="47"/>
      <c r="L42" s="42"/>
      <c r="M42" s="42"/>
      <c r="N42" s="81"/>
    </row>
    <row r="43" spans="2:14" ht="18">
      <c r="B43" s="65"/>
      <c r="C43" s="42"/>
      <c r="D43" s="42"/>
      <c r="E43" s="42"/>
      <c r="F43" s="42"/>
      <c r="G43" s="42"/>
      <c r="H43" s="42"/>
      <c r="I43" s="42"/>
      <c r="J43" s="107" t="str">
        <f>IF(M40=3,C29,IF(N40=3,G29,""))</f>
        <v>PT Helsinki 1</v>
      </c>
      <c r="K43" s="107"/>
      <c r="L43" s="107"/>
      <c r="M43" s="107"/>
      <c r="N43" s="107"/>
    </row>
    <row r="44" spans="2:14" ht="18">
      <c r="B44" s="86"/>
      <c r="C44" s="87"/>
      <c r="D44" s="87"/>
      <c r="E44" s="87"/>
      <c r="F44" s="87"/>
      <c r="G44" s="87"/>
      <c r="H44" s="87"/>
      <c r="I44" s="87"/>
      <c r="J44" s="88"/>
      <c r="K44" s="88"/>
      <c r="L44" s="88"/>
      <c r="M44" s="88"/>
      <c r="N44" s="89"/>
    </row>
    <row r="47" spans="2:14" ht="15.75">
      <c r="B47" s="36"/>
      <c r="C47" s="37"/>
      <c r="D47" s="38"/>
      <c r="E47" s="38"/>
      <c r="F47" s="90" t="s">
        <v>199</v>
      </c>
      <c r="G47" s="90"/>
      <c r="H47" s="91"/>
      <c r="I47" s="91"/>
      <c r="J47" s="91"/>
      <c r="K47" s="91"/>
      <c r="L47" s="91"/>
      <c r="M47" s="91"/>
      <c r="N47" s="91"/>
    </row>
    <row r="48" spans="2:14" ht="15.75">
      <c r="B48" s="39"/>
      <c r="C48" s="40" t="s">
        <v>200</v>
      </c>
      <c r="D48" s="41"/>
      <c r="E48" s="42"/>
      <c r="F48" s="92" t="s">
        <v>201</v>
      </c>
      <c r="G48" s="92"/>
      <c r="H48" s="93"/>
      <c r="I48" s="93"/>
      <c r="J48" s="93"/>
      <c r="K48" s="93"/>
      <c r="L48" s="93"/>
      <c r="M48" s="93"/>
      <c r="N48" s="93"/>
    </row>
    <row r="49" spans="2:14" ht="15.75">
      <c r="B49" s="43"/>
      <c r="C49" s="44"/>
      <c r="D49" s="42"/>
      <c r="E49" s="42"/>
      <c r="F49" s="94" t="s">
        <v>202</v>
      </c>
      <c r="G49" s="94"/>
      <c r="H49" s="95"/>
      <c r="I49" s="95"/>
      <c r="J49" s="95"/>
      <c r="K49" s="95"/>
      <c r="L49" s="95"/>
      <c r="M49" s="95"/>
      <c r="N49" s="95"/>
    </row>
    <row r="50" spans="2:14" ht="20.25">
      <c r="B50" s="45"/>
      <c r="C50" s="46" t="s">
        <v>203</v>
      </c>
      <c r="D50" s="47"/>
      <c r="E50" s="42"/>
      <c r="F50" s="96" t="s">
        <v>204</v>
      </c>
      <c r="G50" s="96"/>
      <c r="H50" s="97"/>
      <c r="I50" s="97"/>
      <c r="J50" s="97"/>
      <c r="K50" s="48" t="s">
        <v>205</v>
      </c>
      <c r="L50" s="98"/>
      <c r="M50" s="98"/>
      <c r="N50" s="98"/>
    </row>
    <row r="51" spans="2:14" ht="15.75">
      <c r="B51" s="49"/>
      <c r="C51" s="50"/>
      <c r="D51" s="42"/>
      <c r="E51" s="42"/>
      <c r="F51" s="51"/>
      <c r="G51" s="50"/>
      <c r="H51" s="50"/>
      <c r="I51" s="52"/>
      <c r="J51" s="53"/>
      <c r="K51" s="54"/>
      <c r="L51" s="54"/>
      <c r="M51" s="54"/>
      <c r="N51" s="55"/>
    </row>
    <row r="52" spans="2:14" ht="15.75">
      <c r="B52" s="56" t="s">
        <v>206</v>
      </c>
      <c r="C52" s="99" t="s">
        <v>156</v>
      </c>
      <c r="D52" s="99"/>
      <c r="E52" s="57"/>
      <c r="F52" s="58" t="s">
        <v>207</v>
      </c>
      <c r="G52" s="100" t="s">
        <v>160</v>
      </c>
      <c r="H52" s="100"/>
      <c r="I52" s="100"/>
      <c r="J52" s="100"/>
      <c r="K52" s="100"/>
      <c r="L52" s="100"/>
      <c r="M52" s="100"/>
      <c r="N52" s="100"/>
    </row>
    <row r="53" spans="2:14" ht="15">
      <c r="B53" s="59" t="s">
        <v>209</v>
      </c>
      <c r="C53" s="101" t="s">
        <v>210</v>
      </c>
      <c r="D53" s="101"/>
      <c r="E53" s="60"/>
      <c r="F53" s="61" t="s">
        <v>211</v>
      </c>
      <c r="G53" s="102" t="s">
        <v>238</v>
      </c>
      <c r="H53" s="102"/>
      <c r="I53" s="102"/>
      <c r="J53" s="102"/>
      <c r="K53" s="102"/>
      <c r="L53" s="102"/>
      <c r="M53" s="102"/>
      <c r="N53" s="102"/>
    </row>
    <row r="54" spans="2:14" ht="15">
      <c r="B54" s="62" t="s">
        <v>213</v>
      </c>
      <c r="C54" s="103" t="s">
        <v>214</v>
      </c>
      <c r="D54" s="103"/>
      <c r="E54" s="60"/>
      <c r="F54" s="63" t="s">
        <v>215</v>
      </c>
      <c r="G54" s="104" t="s">
        <v>236</v>
      </c>
      <c r="H54" s="104"/>
      <c r="I54" s="104"/>
      <c r="J54" s="104"/>
      <c r="K54" s="104"/>
      <c r="L54" s="104"/>
      <c r="M54" s="104"/>
      <c r="N54" s="104"/>
    </row>
    <row r="55" spans="2:14" ht="15">
      <c r="B55" s="62" t="s">
        <v>217</v>
      </c>
      <c r="C55" s="103" t="s">
        <v>218</v>
      </c>
      <c r="D55" s="103"/>
      <c r="E55" s="60"/>
      <c r="F55" s="64" t="s">
        <v>219</v>
      </c>
      <c r="G55" s="104" t="s">
        <v>239</v>
      </c>
      <c r="H55" s="104"/>
      <c r="I55" s="104"/>
      <c r="J55" s="104"/>
      <c r="K55" s="104"/>
      <c r="L55" s="104"/>
      <c r="M55" s="104"/>
      <c r="N55" s="104"/>
    </row>
    <row r="56" spans="2:14" ht="15.75">
      <c r="B56" s="65"/>
      <c r="C56" s="42"/>
      <c r="D56" s="42"/>
      <c r="E56" s="42"/>
      <c r="F56" s="51"/>
      <c r="G56" s="66"/>
      <c r="H56" s="66"/>
      <c r="I56" s="66"/>
      <c r="J56" s="42"/>
      <c r="K56" s="42"/>
      <c r="L56" s="42"/>
      <c r="M56" s="67"/>
      <c r="N56" s="68"/>
    </row>
    <row r="57" spans="2:14" ht="15.75">
      <c r="B57" s="69" t="s">
        <v>221</v>
      </c>
      <c r="C57" s="42"/>
      <c r="D57" s="42"/>
      <c r="E57" s="42"/>
      <c r="F57" s="70">
        <v>1</v>
      </c>
      <c r="G57" s="70">
        <v>2</v>
      </c>
      <c r="H57" s="70">
        <v>3</v>
      </c>
      <c r="I57" s="70">
        <v>4</v>
      </c>
      <c r="J57" s="70">
        <v>5</v>
      </c>
      <c r="K57" s="105" t="s">
        <v>7</v>
      </c>
      <c r="L57" s="105"/>
      <c r="M57" s="70" t="s">
        <v>222</v>
      </c>
      <c r="N57" s="71" t="s">
        <v>223</v>
      </c>
    </row>
    <row r="58" spans="2:14" ht="15">
      <c r="B58" s="72" t="s">
        <v>224</v>
      </c>
      <c r="C58" s="73" t="str">
        <f>IF(C53&gt;"",C53,"")</f>
        <v>Khosravi Sam</v>
      </c>
      <c r="D58" s="73" t="str">
        <f>IF(G53&gt;"",G53,"")</f>
        <v>Lehtola Lassi</v>
      </c>
      <c r="E58" s="74"/>
      <c r="F58" s="75">
        <v>4</v>
      </c>
      <c r="G58" s="75">
        <v>6</v>
      </c>
      <c r="H58" s="75">
        <v>7</v>
      </c>
      <c r="I58" s="75"/>
      <c r="J58" s="75"/>
      <c r="K58" s="76">
        <f>IF(ISBLANK(F58),"",COUNTIF(F58:J58,"&gt;=0"))</f>
        <v>3</v>
      </c>
      <c r="L58" s="77">
        <f>IF(ISBLANK(F58),"",(IF(LEFT(F58,1)="-",1,0)+IF(LEFT(G58,1)="-",1,0)+IF(LEFT(H58,1)="-",1,0)+IF(LEFT(I58,1)="-",1,0)+IF(LEFT(J58,1)="-",1,0)))</f>
        <v>0</v>
      </c>
      <c r="M58" s="78">
        <f aca="true" t="shared" si="2" ref="M58:N62">IF(K58=3,1,"")</f>
        <v>1</v>
      </c>
      <c r="N58" s="78">
        <f t="shared" si="2"/>
      </c>
    </row>
    <row r="59" spans="2:14" ht="15">
      <c r="B59" s="72" t="s">
        <v>225</v>
      </c>
      <c r="C59" s="73" t="str">
        <f>IF(C54&gt;"",C54,"")</f>
        <v>Autio Riku</v>
      </c>
      <c r="D59" s="73" t="str">
        <f>IF(G54&gt;"",G54,"")</f>
        <v>Jormanainen Jani</v>
      </c>
      <c r="E59" s="74"/>
      <c r="F59" s="75">
        <v>4</v>
      </c>
      <c r="G59" s="75">
        <v>-9</v>
      </c>
      <c r="H59" s="75">
        <v>5</v>
      </c>
      <c r="I59" s="75">
        <v>4</v>
      </c>
      <c r="J59" s="75"/>
      <c r="K59" s="76">
        <f>IF(ISBLANK(F59),"",COUNTIF(F59:J59,"&gt;=0"))</f>
        <v>3</v>
      </c>
      <c r="L59" s="77">
        <f>IF(ISBLANK(F59),"",(IF(LEFT(F59,1)="-",1,0)+IF(LEFT(G59,1)="-",1,0)+IF(LEFT(H59,1)="-",1,0)+IF(LEFT(I59,1)="-",1,0)+IF(LEFT(J59,1)="-",1,0)))</f>
        <v>1</v>
      </c>
      <c r="M59" s="78">
        <f t="shared" si="2"/>
        <v>1</v>
      </c>
      <c r="N59" s="78">
        <f t="shared" si="2"/>
      </c>
    </row>
    <row r="60" spans="2:14" ht="15">
      <c r="B60" s="72" t="s">
        <v>226</v>
      </c>
      <c r="C60" s="73" t="str">
        <f>IF(C55&gt;"",C55,"")</f>
        <v>Ruohonen Sami</v>
      </c>
      <c r="D60" s="73" t="str">
        <f>IF(G55&gt;"",G55,"")</f>
        <v>Huy Chau Finh</v>
      </c>
      <c r="E60" s="74"/>
      <c r="F60" s="75">
        <v>-10</v>
      </c>
      <c r="G60" s="75">
        <v>-9</v>
      </c>
      <c r="H60" s="75">
        <v>-5</v>
      </c>
      <c r="I60" s="75"/>
      <c r="J60" s="75"/>
      <c r="K60" s="76">
        <f>IF(ISBLANK(F60),"",COUNTIF(F60:J60,"&gt;=0"))</f>
        <v>0</v>
      </c>
      <c r="L60" s="77">
        <f>IF(ISBLANK(F60),"",(IF(LEFT(F60,1)="-",1,0)+IF(LEFT(G60,1)="-",1,0)+IF(LEFT(H60,1)="-",1,0)+IF(LEFT(I60,1)="-",1,0)+IF(LEFT(J60,1)="-",1,0)))</f>
        <v>3</v>
      </c>
      <c r="M60" s="78">
        <f t="shared" si="2"/>
      </c>
      <c r="N60" s="78">
        <f t="shared" si="2"/>
        <v>1</v>
      </c>
    </row>
    <row r="61" spans="2:14" ht="15">
      <c r="B61" s="72" t="s">
        <v>227</v>
      </c>
      <c r="C61" s="73" t="str">
        <f>IF(C53&gt;"",C53,"")</f>
        <v>Khosravi Sam</v>
      </c>
      <c r="D61" s="73" t="str">
        <f>IF(G54&gt;"",G54,"")</f>
        <v>Jormanainen Jani</v>
      </c>
      <c r="E61" s="74"/>
      <c r="F61" s="75">
        <v>4</v>
      </c>
      <c r="G61" s="75">
        <v>9</v>
      </c>
      <c r="H61" s="75">
        <v>12</v>
      </c>
      <c r="I61" s="75"/>
      <c r="J61" s="75"/>
      <c r="K61" s="76">
        <f>IF(ISBLANK(F61),"",COUNTIF(F61:J61,"&gt;=0"))</f>
        <v>3</v>
      </c>
      <c r="L61" s="77">
        <f>IF(ISBLANK(F61),"",(IF(LEFT(F61,1)="-",1,0)+IF(LEFT(G61,1)="-",1,0)+IF(LEFT(H61,1)="-",1,0)+IF(LEFT(I61,1)="-",1,0)+IF(LEFT(J61,1)="-",1,0)))</f>
        <v>0</v>
      </c>
      <c r="M61" s="78">
        <f t="shared" si="2"/>
        <v>1</v>
      </c>
      <c r="N61" s="78">
        <f t="shared" si="2"/>
      </c>
    </row>
    <row r="62" spans="2:14" ht="15">
      <c r="B62" s="72" t="s">
        <v>228</v>
      </c>
      <c r="C62" s="73" t="str">
        <f>IF(C54&gt;"",C54,"")</f>
        <v>Autio Riku</v>
      </c>
      <c r="D62" s="73" t="str">
        <f>IF(G53&gt;"",G53,"")</f>
        <v>Lehtola Lassi</v>
      </c>
      <c r="E62" s="74"/>
      <c r="F62" s="75"/>
      <c r="G62" s="75"/>
      <c r="H62" s="75"/>
      <c r="I62" s="75"/>
      <c r="J62" s="75"/>
      <c r="K62" s="76">
        <f>IF(ISBLANK(F62),"",COUNTIF(F62:J62,"&gt;=0"))</f>
      </c>
      <c r="L62" s="77">
        <f>IF(ISBLANK(F62),"",(IF(LEFT(F62,1)="-",1,0)+IF(LEFT(G62,1)="-",1,0)+IF(LEFT(H62,1)="-",1,0)+IF(LEFT(I62,1)="-",1,0)+IF(LEFT(J62,1)="-",1,0)))</f>
      </c>
      <c r="M62" s="78">
        <f t="shared" si="2"/>
      </c>
      <c r="N62" s="78">
        <f t="shared" si="2"/>
      </c>
    </row>
    <row r="63" spans="2:14" ht="15.75">
      <c r="B63" s="65"/>
      <c r="C63" s="42"/>
      <c r="D63" s="42"/>
      <c r="E63" s="42"/>
      <c r="F63" s="42"/>
      <c r="G63" s="42"/>
      <c r="H63" s="42"/>
      <c r="I63" s="106" t="s">
        <v>229</v>
      </c>
      <c r="J63" s="106"/>
      <c r="K63" s="79">
        <f>SUM(K58:K62)</f>
        <v>9</v>
      </c>
      <c r="L63" s="79">
        <f>SUM(L58:L62)</f>
        <v>4</v>
      </c>
      <c r="M63" s="79">
        <f>SUM(M58:M62)</f>
        <v>3</v>
      </c>
      <c r="N63" s="79">
        <f>SUM(N58:N62)</f>
        <v>1</v>
      </c>
    </row>
    <row r="64" spans="2:14" ht="15.75">
      <c r="B64" s="80" t="s">
        <v>230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81"/>
    </row>
    <row r="65" spans="2:14" ht="15.75">
      <c r="B65" s="82" t="s">
        <v>231</v>
      </c>
      <c r="C65" s="83"/>
      <c r="D65" s="83" t="s">
        <v>232</v>
      </c>
      <c r="E65" s="84"/>
      <c r="F65" s="83"/>
      <c r="G65" s="83" t="s">
        <v>36</v>
      </c>
      <c r="H65" s="84"/>
      <c r="I65" s="83"/>
      <c r="J65" s="85" t="s">
        <v>233</v>
      </c>
      <c r="K65" s="47"/>
      <c r="L65" s="42"/>
      <c r="M65" s="42"/>
      <c r="N65" s="81"/>
    </row>
    <row r="66" spans="2:14" ht="18">
      <c r="B66" s="65"/>
      <c r="C66" s="42"/>
      <c r="D66" s="42"/>
      <c r="E66" s="42"/>
      <c r="F66" s="42"/>
      <c r="G66" s="42"/>
      <c r="H66" s="42"/>
      <c r="I66" s="42"/>
      <c r="J66" s="107" t="str">
        <f>IF(M63=3,C52,IF(N63=3,G52,""))</f>
        <v>KoKa 1</v>
      </c>
      <c r="K66" s="107"/>
      <c r="L66" s="107"/>
      <c r="M66" s="107"/>
      <c r="N66" s="107"/>
    </row>
    <row r="67" spans="2:14" ht="18">
      <c r="B67" s="86"/>
      <c r="C67" s="87"/>
      <c r="D67" s="87"/>
      <c r="E67" s="87"/>
      <c r="F67" s="87"/>
      <c r="G67" s="87"/>
      <c r="H67" s="87"/>
      <c r="I67" s="87"/>
      <c r="J67" s="88"/>
      <c r="K67" s="88"/>
      <c r="L67" s="88"/>
      <c r="M67" s="88"/>
      <c r="N67" s="89"/>
    </row>
    <row r="70" spans="2:14" ht="15.75">
      <c r="B70" s="36"/>
      <c r="C70" s="37"/>
      <c r="D70" s="38"/>
      <c r="E70" s="38"/>
      <c r="F70" s="90" t="s">
        <v>199</v>
      </c>
      <c r="G70" s="90"/>
      <c r="H70" s="91"/>
      <c r="I70" s="91"/>
      <c r="J70" s="91"/>
      <c r="K70" s="91"/>
      <c r="L70" s="91"/>
      <c r="M70" s="91"/>
      <c r="N70" s="91"/>
    </row>
    <row r="71" spans="2:14" ht="15.75">
      <c r="B71" s="39"/>
      <c r="C71" s="40" t="s">
        <v>200</v>
      </c>
      <c r="D71" s="41"/>
      <c r="E71" s="42"/>
      <c r="F71" s="92" t="s">
        <v>201</v>
      </c>
      <c r="G71" s="92"/>
      <c r="H71" s="93"/>
      <c r="I71" s="93"/>
      <c r="J71" s="93"/>
      <c r="K71" s="93"/>
      <c r="L71" s="93"/>
      <c r="M71" s="93"/>
      <c r="N71" s="93"/>
    </row>
    <row r="72" spans="2:14" ht="15.75">
      <c r="B72" s="43"/>
      <c r="C72" s="44"/>
      <c r="D72" s="42"/>
      <c r="E72" s="42"/>
      <c r="F72" s="94" t="s">
        <v>202</v>
      </c>
      <c r="G72" s="94"/>
      <c r="H72" s="95"/>
      <c r="I72" s="95"/>
      <c r="J72" s="95"/>
      <c r="K72" s="95"/>
      <c r="L72" s="95"/>
      <c r="M72" s="95"/>
      <c r="N72" s="95"/>
    </row>
    <row r="73" spans="2:14" ht="20.25">
      <c r="B73" s="45"/>
      <c r="C73" s="46" t="s">
        <v>203</v>
      </c>
      <c r="D73" s="47"/>
      <c r="E73" s="42"/>
      <c r="F73" s="96" t="s">
        <v>204</v>
      </c>
      <c r="G73" s="96"/>
      <c r="H73" s="97"/>
      <c r="I73" s="97"/>
      <c r="J73" s="97"/>
      <c r="K73" s="48" t="s">
        <v>205</v>
      </c>
      <c r="L73" s="98"/>
      <c r="M73" s="98"/>
      <c r="N73" s="98"/>
    </row>
    <row r="74" spans="2:14" ht="15.75">
      <c r="B74" s="49"/>
      <c r="C74" s="50"/>
      <c r="D74" s="42"/>
      <c r="E74" s="42"/>
      <c r="F74" s="51"/>
      <c r="G74" s="50"/>
      <c r="H74" s="50"/>
      <c r="I74" s="52"/>
      <c r="J74" s="53"/>
      <c r="K74" s="54"/>
      <c r="L74" s="54"/>
      <c r="M74" s="54"/>
      <c r="N74" s="55"/>
    </row>
    <row r="75" spans="2:14" ht="15.75">
      <c r="B75" s="56" t="s">
        <v>206</v>
      </c>
      <c r="C75" s="99" t="s">
        <v>240</v>
      </c>
      <c r="D75" s="99"/>
      <c r="E75" s="57"/>
      <c r="F75" s="58" t="s">
        <v>207</v>
      </c>
      <c r="G75" s="100" t="s">
        <v>174</v>
      </c>
      <c r="H75" s="100"/>
      <c r="I75" s="100"/>
      <c r="J75" s="100"/>
      <c r="K75" s="100"/>
      <c r="L75" s="100"/>
      <c r="M75" s="100"/>
      <c r="N75" s="100"/>
    </row>
    <row r="76" spans="2:14" ht="15">
      <c r="B76" s="59" t="s">
        <v>209</v>
      </c>
      <c r="C76" s="101" t="s">
        <v>241</v>
      </c>
      <c r="D76" s="101"/>
      <c r="E76" s="60"/>
      <c r="F76" s="61" t="s">
        <v>211</v>
      </c>
      <c r="G76" s="102" t="s">
        <v>242</v>
      </c>
      <c r="H76" s="102"/>
      <c r="I76" s="102"/>
      <c r="J76" s="102"/>
      <c r="K76" s="102"/>
      <c r="L76" s="102"/>
      <c r="M76" s="102"/>
      <c r="N76" s="102"/>
    </row>
    <row r="77" spans="2:14" ht="15">
      <c r="B77" s="62" t="s">
        <v>213</v>
      </c>
      <c r="C77" s="103" t="s">
        <v>243</v>
      </c>
      <c r="D77" s="103"/>
      <c r="E77" s="60"/>
      <c r="F77" s="63" t="s">
        <v>215</v>
      </c>
      <c r="G77" s="104" t="s">
        <v>242</v>
      </c>
      <c r="H77" s="104"/>
      <c r="I77" s="104"/>
      <c r="J77" s="104"/>
      <c r="K77" s="104"/>
      <c r="L77" s="104"/>
      <c r="M77" s="104"/>
      <c r="N77" s="104"/>
    </row>
    <row r="78" spans="2:14" ht="15">
      <c r="B78" s="62" t="s">
        <v>217</v>
      </c>
      <c r="C78" s="103" t="s">
        <v>244</v>
      </c>
      <c r="D78" s="103"/>
      <c r="E78" s="60"/>
      <c r="F78" s="64" t="s">
        <v>219</v>
      </c>
      <c r="G78" s="104" t="s">
        <v>245</v>
      </c>
      <c r="H78" s="104"/>
      <c r="I78" s="104"/>
      <c r="J78" s="104"/>
      <c r="K78" s="104"/>
      <c r="L78" s="104"/>
      <c r="M78" s="104"/>
      <c r="N78" s="104"/>
    </row>
    <row r="79" spans="2:14" ht="15.75">
      <c r="B79" s="65"/>
      <c r="C79" s="42"/>
      <c r="D79" s="42"/>
      <c r="E79" s="42"/>
      <c r="F79" s="51"/>
      <c r="G79" s="66"/>
      <c r="H79" s="66"/>
      <c r="I79" s="66"/>
      <c r="J79" s="42"/>
      <c r="K79" s="42"/>
      <c r="L79" s="42"/>
      <c r="M79" s="67"/>
      <c r="N79" s="68"/>
    </row>
    <row r="80" spans="2:14" ht="15.75">
      <c r="B80" s="69" t="s">
        <v>221</v>
      </c>
      <c r="C80" s="42"/>
      <c r="D80" s="42"/>
      <c r="E80" s="42"/>
      <c r="F80" s="70">
        <v>1</v>
      </c>
      <c r="G80" s="70">
        <v>2</v>
      </c>
      <c r="H80" s="70">
        <v>3</v>
      </c>
      <c r="I80" s="70">
        <v>4</v>
      </c>
      <c r="J80" s="70">
        <v>5</v>
      </c>
      <c r="K80" s="105" t="s">
        <v>7</v>
      </c>
      <c r="L80" s="105"/>
      <c r="M80" s="70" t="s">
        <v>222</v>
      </c>
      <c r="N80" s="71" t="s">
        <v>223</v>
      </c>
    </row>
    <row r="81" spans="2:14" ht="15">
      <c r="B81" s="72" t="s">
        <v>224</v>
      </c>
      <c r="C81" s="73" t="str">
        <f>IF(C76&gt;"",C76,"")</f>
        <v>Pihkala Arttu</v>
      </c>
      <c r="D81" s="73" t="str">
        <f>IF(G76&gt;"",G76,"")</f>
        <v>Vesalainen Matias</v>
      </c>
      <c r="E81" s="74"/>
      <c r="F81" s="75">
        <v>7</v>
      </c>
      <c r="G81" s="75">
        <v>7</v>
      </c>
      <c r="H81" s="75">
        <v>7</v>
      </c>
      <c r="I81" s="75"/>
      <c r="J81" s="75"/>
      <c r="K81" s="76">
        <f>IF(ISBLANK(F81),"",COUNTIF(F81:J81,"&gt;=0"))</f>
        <v>3</v>
      </c>
      <c r="L81" s="77">
        <f>IF(ISBLANK(F81),"",(IF(LEFT(F81,1)="-",1,0)+IF(LEFT(G81,1)="-",1,0)+IF(LEFT(H81,1)="-",1,0)+IF(LEFT(I81,1)="-",1,0)+IF(LEFT(J81,1)="-",1,0)))</f>
        <v>0</v>
      </c>
      <c r="M81" s="78">
        <f aca="true" t="shared" si="3" ref="M81:N85">IF(K81=3,1,"")</f>
        <v>1</v>
      </c>
      <c r="N81" s="78">
        <f t="shared" si="3"/>
      </c>
    </row>
    <row r="82" spans="2:14" ht="15">
      <c r="B82" s="72" t="s">
        <v>225</v>
      </c>
      <c r="C82" s="73" t="str">
        <f>IF(C77&gt;"",C77,"")</f>
        <v>Soine Toni</v>
      </c>
      <c r="D82" s="73" t="str">
        <f>IF(G77&gt;"",G77,"")</f>
        <v>Vesalainen Matias</v>
      </c>
      <c r="E82" s="74"/>
      <c r="F82" s="75">
        <v>9</v>
      </c>
      <c r="G82" s="75">
        <v>9</v>
      </c>
      <c r="H82" s="75">
        <v>6</v>
      </c>
      <c r="I82" s="75"/>
      <c r="J82" s="75"/>
      <c r="K82" s="76">
        <f>IF(ISBLANK(F82),"",COUNTIF(F82:J82,"&gt;=0"))</f>
        <v>3</v>
      </c>
      <c r="L82" s="77">
        <f>IF(ISBLANK(F82),"",(IF(LEFT(F82,1)="-",1,0)+IF(LEFT(G82,1)="-",1,0)+IF(LEFT(H82,1)="-",1,0)+IF(LEFT(I82,1)="-",1,0)+IF(LEFT(J82,1)="-",1,0)))</f>
        <v>0</v>
      </c>
      <c r="M82" s="78">
        <f t="shared" si="3"/>
        <v>1</v>
      </c>
      <c r="N82" s="78">
        <f t="shared" si="3"/>
      </c>
    </row>
    <row r="83" spans="2:14" ht="15">
      <c r="B83" s="72" t="s">
        <v>226</v>
      </c>
      <c r="C83" s="73" t="str">
        <f>IF(C78&gt;"",C78,"")</f>
        <v>Räsänen Mika</v>
      </c>
      <c r="D83" s="73" t="str">
        <f>IF(G78&gt;"",G78,"")</f>
        <v>Kanasuo Esa</v>
      </c>
      <c r="E83" s="74"/>
      <c r="F83" s="75">
        <v>6</v>
      </c>
      <c r="G83" s="75">
        <v>2</v>
      </c>
      <c r="H83" s="75">
        <v>11</v>
      </c>
      <c r="I83" s="75"/>
      <c r="J83" s="75"/>
      <c r="K83" s="76">
        <f>IF(ISBLANK(F83),"",COUNTIF(F83:J83,"&gt;=0"))</f>
        <v>3</v>
      </c>
      <c r="L83" s="77">
        <f>IF(ISBLANK(F83),"",(IF(LEFT(F83,1)="-",1,0)+IF(LEFT(G83,1)="-",1,0)+IF(LEFT(H83,1)="-",1,0)+IF(LEFT(I83,1)="-",1,0)+IF(LEFT(J83,1)="-",1,0)))</f>
        <v>0</v>
      </c>
      <c r="M83" s="78">
        <f t="shared" si="3"/>
        <v>1</v>
      </c>
      <c r="N83" s="78">
        <f t="shared" si="3"/>
      </c>
    </row>
    <row r="84" spans="2:14" ht="15">
      <c r="B84" s="72" t="s">
        <v>227</v>
      </c>
      <c r="C84" s="73" t="str">
        <f>IF(C76&gt;"",C76,"")</f>
        <v>Pihkala Arttu</v>
      </c>
      <c r="D84" s="73" t="str">
        <f>IF(G77&gt;"",G77,"")</f>
        <v>Vesalainen Matias</v>
      </c>
      <c r="E84" s="74"/>
      <c r="F84" s="75"/>
      <c r="G84" s="75"/>
      <c r="H84" s="75"/>
      <c r="I84" s="75"/>
      <c r="J84" s="75"/>
      <c r="K84" s="76">
        <f>IF(ISBLANK(F84),"",COUNTIF(F84:J84,"&gt;=0"))</f>
      </c>
      <c r="L84" s="77">
        <f>IF(ISBLANK(F84),"",(IF(LEFT(F84,1)="-",1,0)+IF(LEFT(G84,1)="-",1,0)+IF(LEFT(H84,1)="-",1,0)+IF(LEFT(I84,1)="-",1,0)+IF(LEFT(J84,1)="-",1,0)))</f>
      </c>
      <c r="M84" s="78">
        <f t="shared" si="3"/>
      </c>
      <c r="N84" s="78">
        <f t="shared" si="3"/>
      </c>
    </row>
    <row r="85" spans="2:14" ht="15">
      <c r="B85" s="72" t="s">
        <v>228</v>
      </c>
      <c r="C85" s="73" t="str">
        <f>IF(C77&gt;"",C77,"")</f>
        <v>Soine Toni</v>
      </c>
      <c r="D85" s="73" t="str">
        <f>IF(G76&gt;"",G76,"")</f>
        <v>Vesalainen Matias</v>
      </c>
      <c r="E85" s="74"/>
      <c r="F85" s="75"/>
      <c r="G85" s="75"/>
      <c r="H85" s="75"/>
      <c r="I85" s="75"/>
      <c r="J85" s="75"/>
      <c r="K85" s="76">
        <f>IF(ISBLANK(F85),"",COUNTIF(F85:J85,"&gt;=0"))</f>
      </c>
      <c r="L85" s="77">
        <f>IF(ISBLANK(F85),"",(IF(LEFT(F85,1)="-",1,0)+IF(LEFT(G85,1)="-",1,0)+IF(LEFT(H85,1)="-",1,0)+IF(LEFT(I85,1)="-",1,0)+IF(LEFT(J85,1)="-",1,0)))</f>
      </c>
      <c r="M85" s="78">
        <f t="shared" si="3"/>
      </c>
      <c r="N85" s="78">
        <f t="shared" si="3"/>
      </c>
    </row>
    <row r="86" spans="2:14" ht="15.75">
      <c r="B86" s="65"/>
      <c r="C86" s="42"/>
      <c r="D86" s="42"/>
      <c r="E86" s="42"/>
      <c r="F86" s="42"/>
      <c r="G86" s="42"/>
      <c r="H86" s="42"/>
      <c r="I86" s="106" t="s">
        <v>229</v>
      </c>
      <c r="J86" s="106"/>
      <c r="K86" s="79">
        <f>SUM(K81:K85)</f>
        <v>9</v>
      </c>
      <c r="L86" s="79">
        <f>SUM(L81:L85)</f>
        <v>0</v>
      </c>
      <c r="M86" s="79">
        <f>SUM(M81:M85)</f>
        <v>3</v>
      </c>
      <c r="N86" s="79">
        <f>SUM(N81:N85)</f>
        <v>0</v>
      </c>
    </row>
    <row r="87" spans="2:14" ht="15.75">
      <c r="B87" s="80" t="s">
        <v>230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81"/>
    </row>
    <row r="88" spans="2:14" ht="15.75">
      <c r="B88" s="82" t="s">
        <v>231</v>
      </c>
      <c r="C88" s="83"/>
      <c r="D88" s="83" t="s">
        <v>232</v>
      </c>
      <c r="E88" s="84"/>
      <c r="F88" s="83"/>
      <c r="G88" s="83" t="s">
        <v>36</v>
      </c>
      <c r="H88" s="84"/>
      <c r="I88" s="83"/>
      <c r="J88" s="85" t="s">
        <v>233</v>
      </c>
      <c r="K88" s="47"/>
      <c r="L88" s="42"/>
      <c r="M88" s="42"/>
      <c r="N88" s="81"/>
    </row>
    <row r="89" spans="2:14" ht="18">
      <c r="B89" s="65"/>
      <c r="C89" s="42"/>
      <c r="D89" s="42"/>
      <c r="E89" s="42"/>
      <c r="F89" s="42"/>
      <c r="G89" s="42"/>
      <c r="H89" s="42"/>
      <c r="I89" s="42"/>
      <c r="J89" s="107" t="str">
        <f>IF(M86=3,C75,IF(N86=3,G75,""))</f>
        <v>PT-Espoo 1</v>
      </c>
      <c r="K89" s="107"/>
      <c r="L89" s="107"/>
      <c r="M89" s="107"/>
      <c r="N89" s="107"/>
    </row>
    <row r="90" spans="2:14" ht="18">
      <c r="B90" s="86"/>
      <c r="C90" s="87"/>
      <c r="D90" s="87"/>
      <c r="E90" s="87"/>
      <c r="F90" s="87"/>
      <c r="G90" s="87"/>
      <c r="H90" s="87"/>
      <c r="I90" s="87"/>
      <c r="J90" s="88"/>
      <c r="K90" s="88"/>
      <c r="L90" s="88"/>
      <c r="M90" s="88"/>
      <c r="N90" s="89"/>
    </row>
    <row r="93" spans="2:14" ht="15.75">
      <c r="B93" s="36"/>
      <c r="C93" s="37"/>
      <c r="D93" s="38"/>
      <c r="E93" s="38"/>
      <c r="F93" s="90" t="s">
        <v>199</v>
      </c>
      <c r="G93" s="90"/>
      <c r="H93" s="91"/>
      <c r="I93" s="91"/>
      <c r="J93" s="91"/>
      <c r="K93" s="91"/>
      <c r="L93" s="91"/>
      <c r="M93" s="91"/>
      <c r="N93" s="91"/>
    </row>
    <row r="94" spans="2:14" ht="15.75">
      <c r="B94" s="39"/>
      <c r="C94" s="40" t="s">
        <v>200</v>
      </c>
      <c r="D94" s="41"/>
      <c r="E94" s="42"/>
      <c r="F94" s="92" t="s">
        <v>201</v>
      </c>
      <c r="G94" s="92"/>
      <c r="H94" s="93"/>
      <c r="I94" s="93"/>
      <c r="J94" s="93"/>
      <c r="K94" s="93"/>
      <c r="L94" s="93"/>
      <c r="M94" s="93"/>
      <c r="N94" s="93"/>
    </row>
    <row r="95" spans="2:14" ht="15.75">
      <c r="B95" s="43"/>
      <c r="C95" s="44"/>
      <c r="D95" s="42"/>
      <c r="E95" s="42"/>
      <c r="F95" s="94" t="s">
        <v>202</v>
      </c>
      <c r="G95" s="94"/>
      <c r="H95" s="95"/>
      <c r="I95" s="95"/>
      <c r="J95" s="95"/>
      <c r="K95" s="95"/>
      <c r="L95" s="95"/>
      <c r="M95" s="95"/>
      <c r="N95" s="95"/>
    </row>
    <row r="96" spans="2:14" ht="20.25">
      <c r="B96" s="45"/>
      <c r="C96" s="46" t="s">
        <v>203</v>
      </c>
      <c r="D96" s="47"/>
      <c r="E96" s="42"/>
      <c r="F96" s="96" t="s">
        <v>204</v>
      </c>
      <c r="G96" s="96"/>
      <c r="H96" s="97"/>
      <c r="I96" s="97"/>
      <c r="J96" s="97"/>
      <c r="K96" s="48" t="s">
        <v>205</v>
      </c>
      <c r="L96" s="98"/>
      <c r="M96" s="98"/>
      <c r="N96" s="98"/>
    </row>
    <row r="97" spans="2:14" ht="15.75">
      <c r="B97" s="49"/>
      <c r="C97" s="50"/>
      <c r="D97" s="42"/>
      <c r="E97" s="42"/>
      <c r="F97" s="51"/>
      <c r="G97" s="50"/>
      <c r="H97" s="50"/>
      <c r="I97" s="52"/>
      <c r="J97" s="53"/>
      <c r="K97" s="54"/>
      <c r="L97" s="54"/>
      <c r="M97" s="54"/>
      <c r="N97" s="55"/>
    </row>
    <row r="98" spans="2:14" ht="15.75">
      <c r="B98" s="56" t="s">
        <v>206</v>
      </c>
      <c r="C98" s="99" t="s">
        <v>171</v>
      </c>
      <c r="D98" s="99"/>
      <c r="E98" s="57"/>
      <c r="F98" s="58" t="s">
        <v>207</v>
      </c>
      <c r="G98" s="100" t="s">
        <v>178</v>
      </c>
      <c r="H98" s="100"/>
      <c r="I98" s="100"/>
      <c r="J98" s="100"/>
      <c r="K98" s="100"/>
      <c r="L98" s="100"/>
      <c r="M98" s="100"/>
      <c r="N98" s="100"/>
    </row>
    <row r="99" spans="2:14" ht="15">
      <c r="B99" s="59" t="s">
        <v>209</v>
      </c>
      <c r="C99" s="101" t="s">
        <v>246</v>
      </c>
      <c r="D99" s="101"/>
      <c r="E99" s="60"/>
      <c r="F99" s="61" t="s">
        <v>211</v>
      </c>
      <c r="G99" s="102" t="s">
        <v>247</v>
      </c>
      <c r="H99" s="102"/>
      <c r="I99" s="102"/>
      <c r="J99" s="102"/>
      <c r="K99" s="102"/>
      <c r="L99" s="102"/>
      <c r="M99" s="102"/>
      <c r="N99" s="102"/>
    </row>
    <row r="100" spans="2:14" ht="15">
      <c r="B100" s="62" t="s">
        <v>213</v>
      </c>
      <c r="C100" s="103" t="s">
        <v>248</v>
      </c>
      <c r="D100" s="103"/>
      <c r="E100" s="60"/>
      <c r="F100" s="63" t="s">
        <v>215</v>
      </c>
      <c r="G100" s="104"/>
      <c r="H100" s="104"/>
      <c r="I100" s="104"/>
      <c r="J100" s="104"/>
      <c r="K100" s="104"/>
      <c r="L100" s="104"/>
      <c r="M100" s="104"/>
      <c r="N100" s="104"/>
    </row>
    <row r="101" spans="2:14" ht="15">
      <c r="B101" s="62" t="s">
        <v>217</v>
      </c>
      <c r="C101" s="103" t="s">
        <v>249</v>
      </c>
      <c r="D101" s="103"/>
      <c r="E101" s="60"/>
      <c r="F101" s="64" t="s">
        <v>219</v>
      </c>
      <c r="G101" s="104" t="s">
        <v>250</v>
      </c>
      <c r="H101" s="104"/>
      <c r="I101" s="104"/>
      <c r="J101" s="104"/>
      <c r="K101" s="104"/>
      <c r="L101" s="104"/>
      <c r="M101" s="104"/>
      <c r="N101" s="104"/>
    </row>
    <row r="102" spans="2:14" ht="15.75">
      <c r="B102" s="65"/>
      <c r="C102" s="42"/>
      <c r="D102" s="42"/>
      <c r="E102" s="42"/>
      <c r="F102" s="51"/>
      <c r="G102" s="66"/>
      <c r="H102" s="66"/>
      <c r="I102" s="66"/>
      <c r="J102" s="42"/>
      <c r="K102" s="42"/>
      <c r="L102" s="42"/>
      <c r="M102" s="67"/>
      <c r="N102" s="68"/>
    </row>
    <row r="103" spans="2:14" ht="15.75">
      <c r="B103" s="69" t="s">
        <v>221</v>
      </c>
      <c r="C103" s="42"/>
      <c r="D103" s="42"/>
      <c r="E103" s="42"/>
      <c r="F103" s="70">
        <v>1</v>
      </c>
      <c r="G103" s="70">
        <v>2</v>
      </c>
      <c r="H103" s="70">
        <v>3</v>
      </c>
      <c r="I103" s="70">
        <v>4</v>
      </c>
      <c r="J103" s="70">
        <v>5</v>
      </c>
      <c r="K103" s="105" t="s">
        <v>7</v>
      </c>
      <c r="L103" s="105"/>
      <c r="M103" s="70" t="s">
        <v>222</v>
      </c>
      <c r="N103" s="71" t="s">
        <v>223</v>
      </c>
    </row>
    <row r="104" spans="2:14" ht="15">
      <c r="B104" s="72" t="s">
        <v>224</v>
      </c>
      <c r="C104" s="73" t="str">
        <f>IF(C99&gt;"",C99,"")</f>
        <v>Ojala Matias</v>
      </c>
      <c r="D104" s="73" t="str">
        <f>IF(G99&gt;"",G99,"")</f>
        <v>Lehtonen Jarno</v>
      </c>
      <c r="E104" s="74"/>
      <c r="F104" s="75">
        <v>6</v>
      </c>
      <c r="G104" s="75">
        <v>5</v>
      </c>
      <c r="H104" s="75">
        <v>-9</v>
      </c>
      <c r="I104" s="75">
        <v>3</v>
      </c>
      <c r="J104" s="75"/>
      <c r="K104" s="76">
        <f>IF(ISBLANK(F104),"",COUNTIF(F104:J104,"&gt;=0"))</f>
        <v>3</v>
      </c>
      <c r="L104" s="77">
        <f>IF(ISBLANK(F104),"",(IF(LEFT(F104,1)="-",1,0)+IF(LEFT(G104,1)="-",1,0)+IF(LEFT(H104,1)="-",1,0)+IF(LEFT(I104,1)="-",1,0)+IF(LEFT(J104,1)="-",1,0)))</f>
        <v>1</v>
      </c>
      <c r="M104" s="78">
        <f>IF(K104=3,1,"")</f>
        <v>1</v>
      </c>
      <c r="N104" s="78">
        <f>IF(L104=3,1,"")</f>
      </c>
    </row>
    <row r="105" spans="2:14" ht="15">
      <c r="B105" s="72" t="s">
        <v>225</v>
      </c>
      <c r="C105" s="73" t="str">
        <f>IF(C100&gt;"",C100,"")</f>
        <v>Perkkiö Tuomas</v>
      </c>
      <c r="D105" s="73">
        <f>IF(G100&gt;"",G100,"")</f>
      </c>
      <c r="E105" s="74"/>
      <c r="F105" s="75"/>
      <c r="G105" s="75"/>
      <c r="H105" s="75"/>
      <c r="I105" s="75"/>
      <c r="J105" s="75"/>
      <c r="K105" s="76">
        <f>IF(ISBLANK(F105),"",COUNTIF(F105:J105,"&gt;=0"))</f>
      </c>
      <c r="L105" s="77">
        <f>IF(ISBLANK(F105),"",(IF(LEFT(F105,1)="-",1,0)+IF(LEFT(G105,1)="-",1,0)+IF(LEFT(H105,1)="-",1,0)+IF(LEFT(I105,1)="-",1,0)+IF(LEFT(J105,1)="-",1,0)))</f>
      </c>
      <c r="M105" s="78">
        <v>1</v>
      </c>
      <c r="N105" s="78">
        <f>IF(L105=3,1,"")</f>
      </c>
    </row>
    <row r="106" spans="2:14" ht="15">
      <c r="B106" s="72" t="s">
        <v>226</v>
      </c>
      <c r="C106" s="73" t="str">
        <f>IF(C101&gt;"",C101,"")</f>
        <v>Tuuttila Juhana</v>
      </c>
      <c r="D106" s="73" t="str">
        <f>IF(G101&gt;"",G101,"")</f>
        <v>Ropponen Olli</v>
      </c>
      <c r="E106" s="74"/>
      <c r="F106" s="75">
        <v>6</v>
      </c>
      <c r="G106" s="75">
        <v>4</v>
      </c>
      <c r="H106" s="75">
        <v>5</v>
      </c>
      <c r="I106" s="75"/>
      <c r="J106" s="75"/>
      <c r="K106" s="76">
        <f>IF(ISBLANK(F106),"",COUNTIF(F106:J106,"&gt;=0"))</f>
        <v>3</v>
      </c>
      <c r="L106" s="77">
        <f>IF(ISBLANK(F106),"",(IF(LEFT(F106,1)="-",1,0)+IF(LEFT(G106,1)="-",1,0)+IF(LEFT(H106,1)="-",1,0)+IF(LEFT(I106,1)="-",1,0)+IF(LEFT(J106,1)="-",1,0)))</f>
        <v>0</v>
      </c>
      <c r="M106" s="78">
        <f>IF(K106=3,1,"")</f>
        <v>1</v>
      </c>
      <c r="N106" s="78">
        <f>IF(L106=3,1,"")</f>
      </c>
    </row>
    <row r="107" spans="2:14" ht="15">
      <c r="B107" s="72" t="s">
        <v>227</v>
      </c>
      <c r="C107" s="73" t="str">
        <f>IF(C99&gt;"",C99,"")</f>
        <v>Ojala Matias</v>
      </c>
      <c r="D107" s="73">
        <f>IF(G100&gt;"",G100,"")</f>
      </c>
      <c r="E107" s="74"/>
      <c r="F107" s="75"/>
      <c r="G107" s="75"/>
      <c r="H107" s="75"/>
      <c r="I107" s="75"/>
      <c r="J107" s="75"/>
      <c r="K107" s="76">
        <f>IF(ISBLANK(F107),"",COUNTIF(F107:J107,"&gt;=0"))</f>
      </c>
      <c r="L107" s="77">
        <f>IF(ISBLANK(F107),"",(IF(LEFT(F107,1)="-",1,0)+IF(LEFT(G107,1)="-",1,0)+IF(LEFT(H107,1)="-",1,0)+IF(LEFT(I107,1)="-",1,0)+IF(LEFT(J107,1)="-",1,0)))</f>
      </c>
      <c r="M107" s="78">
        <f>IF(K107=3,1,"")</f>
      </c>
      <c r="N107" s="78">
        <f>IF(L107=3,1,"")</f>
      </c>
    </row>
    <row r="108" spans="2:14" ht="15">
      <c r="B108" s="72" t="s">
        <v>228</v>
      </c>
      <c r="C108" s="73" t="str">
        <f>IF(C100&gt;"",C100,"")</f>
        <v>Perkkiö Tuomas</v>
      </c>
      <c r="D108" s="73" t="str">
        <f>IF(G99&gt;"",G99,"")</f>
        <v>Lehtonen Jarno</v>
      </c>
      <c r="E108" s="74"/>
      <c r="F108" s="75"/>
      <c r="G108" s="75"/>
      <c r="H108" s="75"/>
      <c r="I108" s="75"/>
      <c r="J108" s="75"/>
      <c r="K108" s="76">
        <f>IF(ISBLANK(F108),"",COUNTIF(F108:J108,"&gt;=0"))</f>
      </c>
      <c r="L108" s="77">
        <f>IF(ISBLANK(F108),"",(IF(LEFT(F108,1)="-",1,0)+IF(LEFT(G108,1)="-",1,0)+IF(LEFT(H108,1)="-",1,0)+IF(LEFT(I108,1)="-",1,0)+IF(LEFT(J108,1)="-",1,0)))</f>
      </c>
      <c r="M108" s="78">
        <f>IF(K108=3,1,"")</f>
      </c>
      <c r="N108" s="78">
        <f>IF(L108=3,1,"")</f>
      </c>
    </row>
    <row r="109" spans="2:14" ht="15.75">
      <c r="B109" s="65"/>
      <c r="C109" s="42"/>
      <c r="D109" s="42"/>
      <c r="E109" s="42"/>
      <c r="F109" s="42"/>
      <c r="G109" s="42"/>
      <c r="H109" s="42"/>
      <c r="I109" s="106" t="s">
        <v>229</v>
      </c>
      <c r="J109" s="106"/>
      <c r="K109" s="79">
        <f>SUM(K104:K108)</f>
        <v>6</v>
      </c>
      <c r="L109" s="79">
        <f>SUM(L104:L108)</f>
        <v>1</v>
      </c>
      <c r="M109" s="79">
        <f>SUM(M104:M108)</f>
        <v>3</v>
      </c>
      <c r="N109" s="79">
        <f>SUM(N104:N108)</f>
        <v>0</v>
      </c>
    </row>
    <row r="110" spans="2:14" ht="15.75">
      <c r="B110" s="80" t="s">
        <v>230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81"/>
    </row>
    <row r="111" spans="2:14" ht="15.75">
      <c r="B111" s="82" t="s">
        <v>231</v>
      </c>
      <c r="C111" s="83"/>
      <c r="D111" s="83" t="s">
        <v>232</v>
      </c>
      <c r="E111" s="84"/>
      <c r="F111" s="83"/>
      <c r="G111" s="83" t="s">
        <v>36</v>
      </c>
      <c r="H111" s="84"/>
      <c r="I111" s="83"/>
      <c r="J111" s="85" t="s">
        <v>233</v>
      </c>
      <c r="K111" s="47"/>
      <c r="L111" s="42"/>
      <c r="M111" s="42"/>
      <c r="N111" s="81"/>
    </row>
    <row r="112" spans="2:14" ht="18">
      <c r="B112" s="65"/>
      <c r="C112" s="42"/>
      <c r="D112" s="42"/>
      <c r="E112" s="42"/>
      <c r="F112" s="42"/>
      <c r="G112" s="42"/>
      <c r="H112" s="42"/>
      <c r="I112" s="42"/>
      <c r="J112" s="107" t="str">
        <f>IF(M109=3,C98,IF(N109=3,G98,""))</f>
        <v>OPT-86 1</v>
      </c>
      <c r="K112" s="107"/>
      <c r="L112" s="107"/>
      <c r="M112" s="107"/>
      <c r="N112" s="107"/>
    </row>
    <row r="113" spans="2:14" ht="18">
      <c r="B113" s="86"/>
      <c r="C113" s="87"/>
      <c r="D113" s="87"/>
      <c r="E113" s="87"/>
      <c r="F113" s="87"/>
      <c r="G113" s="87"/>
      <c r="H113" s="87"/>
      <c r="I113" s="87"/>
      <c r="J113" s="88"/>
      <c r="K113" s="88"/>
      <c r="L113" s="88"/>
      <c r="M113" s="88"/>
      <c r="N113" s="89"/>
    </row>
    <row r="116" spans="2:14" ht="15.75">
      <c r="B116" s="36"/>
      <c r="C116" s="37"/>
      <c r="D116" s="38"/>
      <c r="E116" s="38"/>
      <c r="F116" s="90" t="s">
        <v>199</v>
      </c>
      <c r="G116" s="90"/>
      <c r="H116" s="91"/>
      <c r="I116" s="91"/>
      <c r="J116" s="91"/>
      <c r="K116" s="91"/>
      <c r="L116" s="91"/>
      <c r="M116" s="91"/>
      <c r="N116" s="91"/>
    </row>
    <row r="117" spans="2:14" ht="15.75">
      <c r="B117" s="39"/>
      <c r="C117" s="40" t="s">
        <v>200</v>
      </c>
      <c r="D117" s="41"/>
      <c r="E117" s="42"/>
      <c r="F117" s="92" t="s">
        <v>201</v>
      </c>
      <c r="G117" s="92"/>
      <c r="H117" s="93"/>
      <c r="I117" s="93"/>
      <c r="J117" s="93"/>
      <c r="K117" s="93"/>
      <c r="L117" s="93"/>
      <c r="M117" s="93"/>
      <c r="N117" s="93"/>
    </row>
    <row r="118" spans="2:14" ht="15.75">
      <c r="B118" s="43"/>
      <c r="C118" s="44"/>
      <c r="D118" s="42"/>
      <c r="E118" s="42"/>
      <c r="F118" s="94" t="s">
        <v>202</v>
      </c>
      <c r="G118" s="94"/>
      <c r="H118" s="95"/>
      <c r="I118" s="95"/>
      <c r="J118" s="95"/>
      <c r="K118" s="95"/>
      <c r="L118" s="95"/>
      <c r="M118" s="95"/>
      <c r="N118" s="95"/>
    </row>
    <row r="119" spans="2:14" ht="20.25">
      <c r="B119" s="45"/>
      <c r="C119" s="46" t="s">
        <v>203</v>
      </c>
      <c r="D119" s="47"/>
      <c r="E119" s="42"/>
      <c r="F119" s="96" t="s">
        <v>204</v>
      </c>
      <c r="G119" s="96"/>
      <c r="H119" s="97"/>
      <c r="I119" s="97"/>
      <c r="J119" s="97"/>
      <c r="K119" s="48" t="s">
        <v>205</v>
      </c>
      <c r="L119" s="98"/>
      <c r="M119" s="98"/>
      <c r="N119" s="98"/>
    </row>
    <row r="120" spans="2:14" ht="15.75">
      <c r="B120" s="49"/>
      <c r="C120" s="50"/>
      <c r="D120" s="42"/>
      <c r="E120" s="42"/>
      <c r="F120" s="51"/>
      <c r="G120" s="50"/>
      <c r="H120" s="50"/>
      <c r="I120" s="52"/>
      <c r="J120" s="53"/>
      <c r="K120" s="54"/>
      <c r="L120" s="54"/>
      <c r="M120" s="54"/>
      <c r="N120" s="55"/>
    </row>
    <row r="121" spans="2:14" ht="15.75">
      <c r="B121" s="56" t="s">
        <v>206</v>
      </c>
      <c r="C121" s="99" t="s">
        <v>240</v>
      </c>
      <c r="D121" s="99"/>
      <c r="E121" s="57"/>
      <c r="F121" s="58" t="s">
        <v>207</v>
      </c>
      <c r="G121" s="100" t="s">
        <v>178</v>
      </c>
      <c r="H121" s="100"/>
      <c r="I121" s="100"/>
      <c r="J121" s="100"/>
      <c r="K121" s="100"/>
      <c r="L121" s="100"/>
      <c r="M121" s="100"/>
      <c r="N121" s="100"/>
    </row>
    <row r="122" spans="2:14" ht="15">
      <c r="B122" s="59" t="s">
        <v>209</v>
      </c>
      <c r="C122" s="101" t="s">
        <v>241</v>
      </c>
      <c r="D122" s="101"/>
      <c r="E122" s="60"/>
      <c r="F122" s="61" t="s">
        <v>211</v>
      </c>
      <c r="G122" s="102" t="s">
        <v>250</v>
      </c>
      <c r="H122" s="102"/>
      <c r="I122" s="102"/>
      <c r="J122" s="102"/>
      <c r="K122" s="102"/>
      <c r="L122" s="102"/>
      <c r="M122" s="102"/>
      <c r="N122" s="102"/>
    </row>
    <row r="123" spans="2:14" ht="15">
      <c r="B123" s="62" t="s">
        <v>213</v>
      </c>
      <c r="C123" s="103" t="s">
        <v>243</v>
      </c>
      <c r="D123" s="103"/>
      <c r="E123" s="60"/>
      <c r="F123" s="63" t="s">
        <v>215</v>
      </c>
      <c r="G123" s="104"/>
      <c r="H123" s="104"/>
      <c r="I123" s="104"/>
      <c r="J123" s="104"/>
      <c r="K123" s="104"/>
      <c r="L123" s="104"/>
      <c r="M123" s="104"/>
      <c r="N123" s="104"/>
    </row>
    <row r="124" spans="2:14" ht="15">
      <c r="B124" s="62" t="s">
        <v>217</v>
      </c>
      <c r="C124" s="103" t="s">
        <v>251</v>
      </c>
      <c r="D124" s="103"/>
      <c r="E124" s="60"/>
      <c r="F124" s="64" t="s">
        <v>219</v>
      </c>
      <c r="G124" s="104" t="s">
        <v>247</v>
      </c>
      <c r="H124" s="104"/>
      <c r="I124" s="104"/>
      <c r="J124" s="104"/>
      <c r="K124" s="104"/>
      <c r="L124" s="104"/>
      <c r="M124" s="104"/>
      <c r="N124" s="104"/>
    </row>
    <row r="125" spans="2:14" ht="15.75">
      <c r="B125" s="65"/>
      <c r="C125" s="42"/>
      <c r="D125" s="42"/>
      <c r="E125" s="42"/>
      <c r="F125" s="51"/>
      <c r="G125" s="66"/>
      <c r="H125" s="66"/>
      <c r="I125" s="66"/>
      <c r="J125" s="42"/>
      <c r="K125" s="42"/>
      <c r="L125" s="42"/>
      <c r="M125" s="67"/>
      <c r="N125" s="68"/>
    </row>
    <row r="126" spans="2:14" ht="15.75">
      <c r="B126" s="69" t="s">
        <v>221</v>
      </c>
      <c r="C126" s="42"/>
      <c r="D126" s="42"/>
      <c r="E126" s="42"/>
      <c r="F126" s="70">
        <v>1</v>
      </c>
      <c r="G126" s="70">
        <v>2</v>
      </c>
      <c r="H126" s="70">
        <v>3</v>
      </c>
      <c r="I126" s="70">
        <v>4</v>
      </c>
      <c r="J126" s="70">
        <v>5</v>
      </c>
      <c r="K126" s="105" t="s">
        <v>7</v>
      </c>
      <c r="L126" s="105"/>
      <c r="M126" s="70" t="s">
        <v>222</v>
      </c>
      <c r="N126" s="71" t="s">
        <v>223</v>
      </c>
    </row>
    <row r="127" spans="2:14" ht="15">
      <c r="B127" s="72" t="s">
        <v>224</v>
      </c>
      <c r="C127" s="73" t="str">
        <f>IF(C122&gt;"",C122,"")</f>
        <v>Pihkala Arttu</v>
      </c>
      <c r="D127" s="73" t="str">
        <f>IF(G122&gt;"",G122,"")</f>
        <v>Ropponen Olli</v>
      </c>
      <c r="E127" s="74"/>
      <c r="F127" s="75">
        <v>2</v>
      </c>
      <c r="G127" s="75">
        <v>4</v>
      </c>
      <c r="H127" s="75">
        <v>4</v>
      </c>
      <c r="I127" s="75"/>
      <c r="J127" s="75"/>
      <c r="K127" s="76">
        <f>IF(ISBLANK(F127),"",COUNTIF(F127:J127,"&gt;=0"))</f>
        <v>3</v>
      </c>
      <c r="L127" s="77">
        <f>IF(ISBLANK(F127),"",(IF(LEFT(F127,1)="-",1,0)+IF(LEFT(G127,1)="-",1,0)+IF(LEFT(H127,1)="-",1,0)+IF(LEFT(I127,1)="-",1,0)+IF(LEFT(J127,1)="-",1,0)))</f>
        <v>0</v>
      </c>
      <c r="M127" s="78">
        <f>IF(K127=3,1,"")</f>
        <v>1</v>
      </c>
      <c r="N127" s="78">
        <f>IF(L127=3,1,"")</f>
      </c>
    </row>
    <row r="128" spans="2:14" ht="15">
      <c r="B128" s="72" t="s">
        <v>225</v>
      </c>
      <c r="C128" s="73" t="str">
        <f>IF(C123&gt;"",C123,"")</f>
        <v>Soine Toni</v>
      </c>
      <c r="D128" s="73">
        <f>IF(G123&gt;"",G123,"")</f>
      </c>
      <c r="E128" s="74"/>
      <c r="F128" s="75"/>
      <c r="G128" s="75"/>
      <c r="H128" s="75"/>
      <c r="I128" s="75"/>
      <c r="J128" s="75"/>
      <c r="K128" s="76">
        <f>IF(ISBLANK(F128),"",COUNTIF(F128:J128,"&gt;=0"))</f>
      </c>
      <c r="L128" s="77">
        <f>IF(ISBLANK(F128),"",(IF(LEFT(F128,1)="-",1,0)+IF(LEFT(G128,1)="-",1,0)+IF(LEFT(H128,1)="-",1,0)+IF(LEFT(I128,1)="-",1,0)+IF(LEFT(J128,1)="-",1,0)))</f>
      </c>
      <c r="M128" s="78">
        <v>1</v>
      </c>
      <c r="N128" s="78">
        <f>IF(L128=3,1,"")</f>
      </c>
    </row>
    <row r="129" spans="2:14" ht="15">
      <c r="B129" s="72" t="s">
        <v>226</v>
      </c>
      <c r="C129" s="73" t="str">
        <f>IF(C124&gt;"",C124,"")</f>
        <v>Viherlaakso Leon</v>
      </c>
      <c r="D129" s="73" t="str">
        <f>IF(G124&gt;"",G124,"")</f>
        <v>Lehtonen Jarno</v>
      </c>
      <c r="E129" s="74"/>
      <c r="F129" s="75">
        <v>-7</v>
      </c>
      <c r="G129" s="75">
        <v>-7</v>
      </c>
      <c r="H129" s="75">
        <v>-7</v>
      </c>
      <c r="I129" s="75"/>
      <c r="J129" s="75"/>
      <c r="K129" s="76">
        <f>IF(ISBLANK(F129),"",COUNTIF(F129:J129,"&gt;=0"))</f>
        <v>0</v>
      </c>
      <c r="L129" s="77">
        <f>IF(ISBLANK(F129),"",(IF(LEFT(F129,1)="-",1,0)+IF(LEFT(G129,1)="-",1,0)+IF(LEFT(H129,1)="-",1,0)+IF(LEFT(I129,1)="-",1,0)+IF(LEFT(J129,1)="-",1,0)))</f>
        <v>3</v>
      </c>
      <c r="M129" s="78">
        <f>IF(K129=3,1,"")</f>
      </c>
      <c r="N129" s="78">
        <f>IF(L129=3,1,"")</f>
        <v>1</v>
      </c>
    </row>
    <row r="130" spans="2:14" ht="15">
      <c r="B130" s="72" t="s">
        <v>227</v>
      </c>
      <c r="C130" s="73" t="str">
        <f>IF(C122&gt;"",C122,"")</f>
        <v>Pihkala Arttu</v>
      </c>
      <c r="D130" s="73">
        <f>IF(G123&gt;"",G123,"")</f>
      </c>
      <c r="E130" s="74"/>
      <c r="F130" s="75"/>
      <c r="G130" s="75"/>
      <c r="H130" s="75"/>
      <c r="I130" s="75"/>
      <c r="J130" s="75"/>
      <c r="K130" s="76">
        <f>IF(ISBLANK(F130),"",COUNTIF(F130:J130,"&gt;=0"))</f>
      </c>
      <c r="L130" s="77">
        <f>IF(ISBLANK(F130),"",(IF(LEFT(F130,1)="-",1,0)+IF(LEFT(G130,1)="-",1,0)+IF(LEFT(H130,1)="-",1,0)+IF(LEFT(I130,1)="-",1,0)+IF(LEFT(J130,1)="-",1,0)))</f>
      </c>
      <c r="M130" s="78">
        <v>1</v>
      </c>
      <c r="N130" s="78">
        <f>IF(L130=3,1,"")</f>
      </c>
    </row>
    <row r="131" spans="2:14" ht="15">
      <c r="B131" s="72" t="s">
        <v>228</v>
      </c>
      <c r="C131" s="73" t="str">
        <f>IF(C123&gt;"",C123,"")</f>
        <v>Soine Toni</v>
      </c>
      <c r="D131" s="73" t="str">
        <f>IF(G122&gt;"",G122,"")</f>
        <v>Ropponen Olli</v>
      </c>
      <c r="E131" s="74"/>
      <c r="F131" s="75"/>
      <c r="G131" s="75"/>
      <c r="H131" s="75"/>
      <c r="I131" s="75"/>
      <c r="J131" s="75"/>
      <c r="K131" s="76">
        <f>IF(ISBLANK(F131),"",COUNTIF(F131:J131,"&gt;=0"))</f>
      </c>
      <c r="L131" s="77">
        <f>IF(ISBLANK(F131),"",(IF(LEFT(F131,1)="-",1,0)+IF(LEFT(G131,1)="-",1,0)+IF(LEFT(H131,1)="-",1,0)+IF(LEFT(I131,1)="-",1,0)+IF(LEFT(J131,1)="-",1,0)))</f>
      </c>
      <c r="M131" s="78">
        <f>IF(K131=3,1,"")</f>
      </c>
      <c r="N131" s="78">
        <f>IF(L131=3,1,"")</f>
      </c>
    </row>
    <row r="132" spans="2:14" ht="15.75">
      <c r="B132" s="65"/>
      <c r="C132" s="42"/>
      <c r="D132" s="42"/>
      <c r="E132" s="42"/>
      <c r="F132" s="42"/>
      <c r="G132" s="42"/>
      <c r="H132" s="42"/>
      <c r="I132" s="106" t="s">
        <v>229</v>
      </c>
      <c r="J132" s="106"/>
      <c r="K132" s="79">
        <f>SUM(K127:K131)</f>
        <v>3</v>
      </c>
      <c r="L132" s="79">
        <f>SUM(L127:L131)</f>
        <v>3</v>
      </c>
      <c r="M132" s="79">
        <f>SUM(M127:M131)</f>
        <v>3</v>
      </c>
      <c r="N132" s="79">
        <f>SUM(N127:N131)</f>
        <v>1</v>
      </c>
    </row>
    <row r="133" spans="2:14" ht="15.75">
      <c r="B133" s="80" t="s">
        <v>230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81"/>
    </row>
    <row r="134" spans="2:14" ht="15.75">
      <c r="B134" s="82" t="s">
        <v>231</v>
      </c>
      <c r="C134" s="83"/>
      <c r="D134" s="83" t="s">
        <v>232</v>
      </c>
      <c r="E134" s="84"/>
      <c r="F134" s="83"/>
      <c r="G134" s="83" t="s">
        <v>36</v>
      </c>
      <c r="H134" s="84"/>
      <c r="I134" s="83"/>
      <c r="J134" s="85" t="s">
        <v>233</v>
      </c>
      <c r="K134" s="47"/>
      <c r="L134" s="42"/>
      <c r="M134" s="42"/>
      <c r="N134" s="81"/>
    </row>
    <row r="135" spans="2:14" ht="18">
      <c r="B135" s="65"/>
      <c r="C135" s="42"/>
      <c r="D135" s="42"/>
      <c r="E135" s="42"/>
      <c r="F135" s="42"/>
      <c r="G135" s="42"/>
      <c r="H135" s="42"/>
      <c r="I135" s="42"/>
      <c r="J135" s="107" t="str">
        <f>IF(M132=3,C121,IF(N132=3,G121,""))</f>
        <v>PT-Espoo 1</v>
      </c>
      <c r="K135" s="107"/>
      <c r="L135" s="107"/>
      <c r="M135" s="107"/>
      <c r="N135" s="107"/>
    </row>
    <row r="136" spans="2:14" ht="18">
      <c r="B136" s="86"/>
      <c r="C136" s="87"/>
      <c r="D136" s="87"/>
      <c r="E136" s="87"/>
      <c r="F136" s="87"/>
      <c r="G136" s="87"/>
      <c r="H136" s="87"/>
      <c r="I136" s="87"/>
      <c r="J136" s="88"/>
      <c r="K136" s="88"/>
      <c r="L136" s="88"/>
      <c r="M136" s="88"/>
      <c r="N136" s="89"/>
    </row>
    <row r="139" spans="2:14" ht="15.75">
      <c r="B139" s="36"/>
      <c r="C139" s="37"/>
      <c r="D139" s="38"/>
      <c r="E139" s="38"/>
      <c r="F139" s="90" t="s">
        <v>199</v>
      </c>
      <c r="G139" s="90"/>
      <c r="H139" s="91"/>
      <c r="I139" s="91"/>
      <c r="J139" s="91"/>
      <c r="K139" s="91"/>
      <c r="L139" s="91"/>
      <c r="M139" s="91"/>
      <c r="N139" s="91"/>
    </row>
    <row r="140" spans="2:14" ht="15.75">
      <c r="B140" s="39"/>
      <c r="C140" s="40" t="s">
        <v>200</v>
      </c>
      <c r="D140" s="41"/>
      <c r="E140" s="42"/>
      <c r="F140" s="92" t="s">
        <v>201</v>
      </c>
      <c r="G140" s="92"/>
      <c r="H140" s="93"/>
      <c r="I140" s="93"/>
      <c r="J140" s="93"/>
      <c r="K140" s="93"/>
      <c r="L140" s="93"/>
      <c r="M140" s="93"/>
      <c r="N140" s="93"/>
    </row>
    <row r="141" spans="2:14" ht="15.75">
      <c r="B141" s="43"/>
      <c r="C141" s="44"/>
      <c r="D141" s="42"/>
      <c r="E141" s="42"/>
      <c r="F141" s="94" t="s">
        <v>202</v>
      </c>
      <c r="G141" s="94"/>
      <c r="H141" s="95"/>
      <c r="I141" s="95"/>
      <c r="J141" s="95"/>
      <c r="K141" s="95"/>
      <c r="L141" s="95"/>
      <c r="M141" s="95"/>
      <c r="N141" s="95"/>
    </row>
    <row r="142" spans="2:14" ht="20.25">
      <c r="B142" s="45"/>
      <c r="C142" s="46" t="s">
        <v>203</v>
      </c>
      <c r="D142" s="47"/>
      <c r="E142" s="42"/>
      <c r="F142" s="96" t="s">
        <v>204</v>
      </c>
      <c r="G142" s="96"/>
      <c r="H142" s="97"/>
      <c r="I142" s="97"/>
      <c r="J142" s="97"/>
      <c r="K142" s="48" t="s">
        <v>205</v>
      </c>
      <c r="L142" s="98"/>
      <c r="M142" s="98"/>
      <c r="N142" s="98"/>
    </row>
    <row r="143" spans="2:14" ht="15.75">
      <c r="B143" s="49"/>
      <c r="C143" s="50"/>
      <c r="D143" s="42"/>
      <c r="E143" s="42"/>
      <c r="F143" s="51"/>
      <c r="G143" s="50"/>
      <c r="H143" s="50"/>
      <c r="I143" s="52"/>
      <c r="J143" s="53"/>
      <c r="K143" s="54"/>
      <c r="L143" s="54"/>
      <c r="M143" s="54"/>
      <c r="N143" s="55"/>
    </row>
    <row r="144" spans="2:14" ht="15.75">
      <c r="B144" s="56" t="s">
        <v>206</v>
      </c>
      <c r="C144" s="99" t="s">
        <v>171</v>
      </c>
      <c r="D144" s="99"/>
      <c r="E144" s="57"/>
      <c r="F144" s="58" t="s">
        <v>207</v>
      </c>
      <c r="G144" s="100" t="s">
        <v>178</v>
      </c>
      <c r="H144" s="100"/>
      <c r="I144" s="100"/>
      <c r="J144" s="100"/>
      <c r="K144" s="100"/>
      <c r="L144" s="100"/>
      <c r="M144" s="100"/>
      <c r="N144" s="100"/>
    </row>
    <row r="145" spans="2:14" ht="15">
      <c r="B145" s="59" t="s">
        <v>209</v>
      </c>
      <c r="C145" s="101" t="s">
        <v>246</v>
      </c>
      <c r="D145" s="101"/>
      <c r="E145" s="60"/>
      <c r="F145" s="61" t="s">
        <v>211</v>
      </c>
      <c r="G145" s="102" t="s">
        <v>242</v>
      </c>
      <c r="H145" s="102"/>
      <c r="I145" s="102"/>
      <c r="J145" s="102"/>
      <c r="K145" s="102"/>
      <c r="L145" s="102"/>
      <c r="M145" s="102"/>
      <c r="N145" s="102"/>
    </row>
    <row r="146" spans="2:14" ht="15">
      <c r="B146" s="62" t="s">
        <v>213</v>
      </c>
      <c r="C146" s="103" t="s">
        <v>248</v>
      </c>
      <c r="D146" s="103"/>
      <c r="E146" s="60"/>
      <c r="F146" s="63" t="s">
        <v>215</v>
      </c>
      <c r="G146" s="104" t="s">
        <v>252</v>
      </c>
      <c r="H146" s="104"/>
      <c r="I146" s="104"/>
      <c r="J146" s="104"/>
      <c r="K146" s="104"/>
      <c r="L146" s="104"/>
      <c r="M146" s="104"/>
      <c r="N146" s="104"/>
    </row>
    <row r="147" spans="2:14" ht="15">
      <c r="B147" s="62" t="s">
        <v>217</v>
      </c>
      <c r="C147" s="103" t="s">
        <v>249</v>
      </c>
      <c r="D147" s="103"/>
      <c r="E147" s="60"/>
      <c r="F147" s="64" t="s">
        <v>219</v>
      </c>
      <c r="G147" s="104" t="s">
        <v>245</v>
      </c>
      <c r="H147" s="104"/>
      <c r="I147" s="104"/>
      <c r="J147" s="104"/>
      <c r="K147" s="104"/>
      <c r="L147" s="104"/>
      <c r="M147" s="104"/>
      <c r="N147" s="104"/>
    </row>
    <row r="148" spans="2:14" ht="15.75">
      <c r="B148" s="65"/>
      <c r="C148" s="42"/>
      <c r="D148" s="42"/>
      <c r="E148" s="42"/>
      <c r="F148" s="51"/>
      <c r="G148" s="66"/>
      <c r="H148" s="66"/>
      <c r="I148" s="66"/>
      <c r="J148" s="42"/>
      <c r="K148" s="42"/>
      <c r="L148" s="42"/>
      <c r="M148" s="67"/>
      <c r="N148" s="68"/>
    </row>
    <row r="149" spans="2:14" ht="15.75">
      <c r="B149" s="69" t="s">
        <v>221</v>
      </c>
      <c r="C149" s="42"/>
      <c r="D149" s="42"/>
      <c r="E149" s="42"/>
      <c r="F149" s="70">
        <v>1</v>
      </c>
      <c r="G149" s="70">
        <v>2</v>
      </c>
      <c r="H149" s="70">
        <v>3</v>
      </c>
      <c r="I149" s="70">
        <v>4</v>
      </c>
      <c r="J149" s="70">
        <v>5</v>
      </c>
      <c r="K149" s="105" t="s">
        <v>7</v>
      </c>
      <c r="L149" s="105"/>
      <c r="M149" s="70" t="s">
        <v>222</v>
      </c>
      <c r="N149" s="71" t="s">
        <v>223</v>
      </c>
    </row>
    <row r="150" spans="2:14" ht="15">
      <c r="B150" s="72" t="s">
        <v>224</v>
      </c>
      <c r="C150" s="73" t="str">
        <f>IF(C145&gt;"",C145,"")</f>
        <v>Ojala Matias</v>
      </c>
      <c r="D150" s="73" t="str">
        <f>IF(G145&gt;"",G145,"")</f>
        <v>Vesalainen Matias</v>
      </c>
      <c r="E150" s="74"/>
      <c r="F150" s="75">
        <v>7</v>
      </c>
      <c r="G150" s="75">
        <v>-6</v>
      </c>
      <c r="H150" s="75">
        <v>4</v>
      </c>
      <c r="I150" s="75">
        <v>8</v>
      </c>
      <c r="J150" s="75"/>
      <c r="K150" s="76">
        <f>IF(ISBLANK(F150),"",COUNTIF(F150:J150,"&gt;=0"))</f>
        <v>3</v>
      </c>
      <c r="L150" s="77">
        <f>IF(ISBLANK(F150),"",(IF(LEFT(F150,1)="-",1,0)+IF(LEFT(G150,1)="-",1,0)+IF(LEFT(H150,1)="-",1,0)+IF(LEFT(I150,1)="-",1,0)+IF(LEFT(J150,1)="-",1,0)))</f>
        <v>1</v>
      </c>
      <c r="M150" s="78">
        <f aca="true" t="shared" si="4" ref="M150:N154">IF(K150=3,1,"")</f>
        <v>1</v>
      </c>
      <c r="N150" s="78">
        <f t="shared" si="4"/>
      </c>
    </row>
    <row r="151" spans="2:14" ht="15">
      <c r="B151" s="72" t="s">
        <v>225</v>
      </c>
      <c r="C151" s="73" t="str">
        <f>IF(C146&gt;"",C146,"")</f>
        <v>Perkkiö Tuomas</v>
      </c>
      <c r="D151" s="73" t="str">
        <f>IF(G146&gt;"",G146,"")</f>
        <v>Vesalainen Rasmus</v>
      </c>
      <c r="E151" s="74"/>
      <c r="F151" s="75">
        <v>5</v>
      </c>
      <c r="G151" s="75">
        <v>10</v>
      </c>
      <c r="H151" s="75">
        <v>11</v>
      </c>
      <c r="I151" s="75"/>
      <c r="J151" s="75"/>
      <c r="K151" s="76">
        <f>IF(ISBLANK(F151),"",COUNTIF(F151:J151,"&gt;=0"))</f>
        <v>3</v>
      </c>
      <c r="L151" s="77">
        <f>IF(ISBLANK(F151),"",(IF(LEFT(F151,1)="-",1,0)+IF(LEFT(G151,1)="-",1,0)+IF(LEFT(H151,1)="-",1,0)+IF(LEFT(I151,1)="-",1,0)+IF(LEFT(J151,1)="-",1,0)))</f>
        <v>0</v>
      </c>
      <c r="M151" s="78">
        <f t="shared" si="4"/>
        <v>1</v>
      </c>
      <c r="N151" s="78">
        <f t="shared" si="4"/>
      </c>
    </row>
    <row r="152" spans="2:14" ht="15">
      <c r="B152" s="72" t="s">
        <v>226</v>
      </c>
      <c r="C152" s="73" t="str">
        <f>IF(C147&gt;"",C147,"")</f>
        <v>Tuuttila Juhana</v>
      </c>
      <c r="D152" s="73" t="str">
        <f>IF(G147&gt;"",G147,"")</f>
        <v>Kanasuo Esa</v>
      </c>
      <c r="E152" s="74"/>
      <c r="F152" s="75">
        <v>4</v>
      </c>
      <c r="G152" s="75">
        <v>-9</v>
      </c>
      <c r="H152" s="75">
        <v>-8</v>
      </c>
      <c r="I152" s="75">
        <v>7</v>
      </c>
      <c r="J152" s="75">
        <v>-8</v>
      </c>
      <c r="K152" s="76">
        <f>IF(ISBLANK(F152),"",COUNTIF(F152:J152,"&gt;=0"))</f>
        <v>2</v>
      </c>
      <c r="L152" s="77">
        <f>IF(ISBLANK(F152),"",(IF(LEFT(F152,1)="-",1,0)+IF(LEFT(G152,1)="-",1,0)+IF(LEFT(H152,1)="-",1,0)+IF(LEFT(I152,1)="-",1,0)+IF(LEFT(J152,1)="-",1,0)))</f>
        <v>3</v>
      </c>
      <c r="M152" s="78">
        <f t="shared" si="4"/>
      </c>
      <c r="N152" s="78">
        <f t="shared" si="4"/>
        <v>1</v>
      </c>
    </row>
    <row r="153" spans="2:14" ht="15">
      <c r="B153" s="72" t="s">
        <v>227</v>
      </c>
      <c r="C153" s="73" t="str">
        <f>IF(C145&gt;"",C145,"")</f>
        <v>Ojala Matias</v>
      </c>
      <c r="D153" s="73" t="str">
        <f>IF(G146&gt;"",G146,"")</f>
        <v>Vesalainen Rasmus</v>
      </c>
      <c r="E153" s="74"/>
      <c r="F153" s="75">
        <v>-8</v>
      </c>
      <c r="G153" s="75">
        <v>5</v>
      </c>
      <c r="H153" s="75">
        <v>7</v>
      </c>
      <c r="I153" s="75">
        <v>11</v>
      </c>
      <c r="J153" s="75"/>
      <c r="K153" s="76">
        <f>IF(ISBLANK(F153),"",COUNTIF(F153:J153,"&gt;=0"))</f>
        <v>3</v>
      </c>
      <c r="L153" s="77">
        <f>IF(ISBLANK(F153),"",(IF(LEFT(F153,1)="-",1,0)+IF(LEFT(G153,1)="-",1,0)+IF(LEFT(H153,1)="-",1,0)+IF(LEFT(I153,1)="-",1,0)+IF(LEFT(J153,1)="-",1,0)))</f>
        <v>1</v>
      </c>
      <c r="M153" s="78">
        <f t="shared" si="4"/>
        <v>1</v>
      </c>
      <c r="N153" s="78">
        <f t="shared" si="4"/>
      </c>
    </row>
    <row r="154" spans="2:14" ht="15">
      <c r="B154" s="72" t="s">
        <v>228</v>
      </c>
      <c r="C154" s="73" t="str">
        <f>IF(C146&gt;"",C146,"")</f>
        <v>Perkkiö Tuomas</v>
      </c>
      <c r="D154" s="73" t="str">
        <f>IF(G145&gt;"",G145,"")</f>
        <v>Vesalainen Matias</v>
      </c>
      <c r="E154" s="74"/>
      <c r="F154" s="75"/>
      <c r="G154" s="75"/>
      <c r="H154" s="75"/>
      <c r="I154" s="75"/>
      <c r="J154" s="75"/>
      <c r="K154" s="76">
        <f>IF(ISBLANK(F154),"",COUNTIF(F154:J154,"&gt;=0"))</f>
      </c>
      <c r="L154" s="77">
        <f>IF(ISBLANK(F154),"",(IF(LEFT(F154,1)="-",1,0)+IF(LEFT(G154,1)="-",1,0)+IF(LEFT(H154,1)="-",1,0)+IF(LEFT(I154,1)="-",1,0)+IF(LEFT(J154,1)="-",1,0)))</f>
      </c>
      <c r="M154" s="78">
        <f t="shared" si="4"/>
      </c>
      <c r="N154" s="78">
        <f t="shared" si="4"/>
      </c>
    </row>
    <row r="155" spans="2:14" ht="15.75">
      <c r="B155" s="65"/>
      <c r="C155" s="42"/>
      <c r="D155" s="42"/>
      <c r="E155" s="42"/>
      <c r="F155" s="42"/>
      <c r="G155" s="42"/>
      <c r="H155" s="42"/>
      <c r="I155" s="106" t="s">
        <v>229</v>
      </c>
      <c r="J155" s="106"/>
      <c r="K155" s="79">
        <f>SUM(K150:K154)</f>
        <v>11</v>
      </c>
      <c r="L155" s="79">
        <f>SUM(L150:L154)</f>
        <v>5</v>
      </c>
      <c r="M155" s="79">
        <f>SUM(M150:M154)</f>
        <v>3</v>
      </c>
      <c r="N155" s="79">
        <f>SUM(N150:N154)</f>
        <v>1</v>
      </c>
    </row>
    <row r="156" spans="2:14" ht="15.75">
      <c r="B156" s="80" t="s">
        <v>230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81"/>
    </row>
    <row r="157" spans="2:14" ht="15.75">
      <c r="B157" s="82" t="s">
        <v>231</v>
      </c>
      <c r="C157" s="83"/>
      <c r="D157" s="83" t="s">
        <v>232</v>
      </c>
      <c r="E157" s="84"/>
      <c r="F157" s="83"/>
      <c r="G157" s="83" t="s">
        <v>36</v>
      </c>
      <c r="H157" s="84"/>
      <c r="I157" s="83"/>
      <c r="J157" s="85" t="s">
        <v>233</v>
      </c>
      <c r="K157" s="47"/>
      <c r="L157" s="42"/>
      <c r="M157" s="42"/>
      <c r="N157" s="81"/>
    </row>
    <row r="158" spans="2:14" ht="18">
      <c r="B158" s="65"/>
      <c r="C158" s="42"/>
      <c r="D158" s="42"/>
      <c r="E158" s="42"/>
      <c r="F158" s="42"/>
      <c r="G158" s="42"/>
      <c r="H158" s="42"/>
      <c r="I158" s="42"/>
      <c r="J158" s="107" t="str">
        <f>IF(M155=3,C144,IF(N155=3,G144,""))</f>
        <v>OPT-86 1</v>
      </c>
      <c r="K158" s="107"/>
      <c r="L158" s="107"/>
      <c r="M158" s="107"/>
      <c r="N158" s="107"/>
    </row>
    <row r="159" spans="2:14" ht="18">
      <c r="B159" s="86"/>
      <c r="C159" s="87"/>
      <c r="D159" s="87"/>
      <c r="E159" s="87"/>
      <c r="F159" s="87"/>
      <c r="G159" s="87"/>
      <c r="H159" s="87"/>
      <c r="I159" s="87"/>
      <c r="J159" s="88"/>
      <c r="K159" s="88"/>
      <c r="L159" s="88"/>
      <c r="M159" s="88"/>
      <c r="N159" s="89"/>
    </row>
    <row r="162" spans="2:14" ht="15.75">
      <c r="B162" s="36"/>
      <c r="C162" s="37"/>
      <c r="D162" s="38"/>
      <c r="E162" s="38"/>
      <c r="F162" s="90" t="s">
        <v>199</v>
      </c>
      <c r="G162" s="90"/>
      <c r="H162" s="91"/>
      <c r="I162" s="91"/>
      <c r="J162" s="91"/>
      <c r="K162" s="91"/>
      <c r="L162" s="91"/>
      <c r="M162" s="91"/>
      <c r="N162" s="91"/>
    </row>
    <row r="163" spans="2:14" ht="15.75">
      <c r="B163" s="39"/>
      <c r="C163" s="40" t="s">
        <v>200</v>
      </c>
      <c r="D163" s="41"/>
      <c r="E163" s="42"/>
      <c r="F163" s="92" t="s">
        <v>201</v>
      </c>
      <c r="G163" s="92"/>
      <c r="H163" s="93"/>
      <c r="I163" s="93"/>
      <c r="J163" s="93"/>
      <c r="K163" s="93"/>
      <c r="L163" s="93"/>
      <c r="M163" s="93"/>
      <c r="N163" s="93"/>
    </row>
    <row r="164" spans="2:14" ht="15.75">
      <c r="B164" s="43"/>
      <c r="C164" s="44"/>
      <c r="D164" s="42"/>
      <c r="E164" s="42"/>
      <c r="F164" s="94" t="s">
        <v>202</v>
      </c>
      <c r="G164" s="94"/>
      <c r="H164" s="95"/>
      <c r="I164" s="95"/>
      <c r="J164" s="95"/>
      <c r="K164" s="95"/>
      <c r="L164" s="95"/>
      <c r="M164" s="95"/>
      <c r="N164" s="95"/>
    </row>
    <row r="165" spans="2:14" ht="20.25">
      <c r="B165" s="45"/>
      <c r="C165" s="46" t="s">
        <v>203</v>
      </c>
      <c r="D165" s="47"/>
      <c r="E165" s="42"/>
      <c r="F165" s="96" t="s">
        <v>204</v>
      </c>
      <c r="G165" s="96"/>
      <c r="H165" s="97"/>
      <c r="I165" s="97"/>
      <c r="J165" s="97"/>
      <c r="K165" s="48" t="s">
        <v>205</v>
      </c>
      <c r="L165" s="98"/>
      <c r="M165" s="98"/>
      <c r="N165" s="98"/>
    </row>
    <row r="166" spans="2:14" ht="15.75">
      <c r="B166" s="49"/>
      <c r="C166" s="50"/>
      <c r="D166" s="42"/>
      <c r="E166" s="42"/>
      <c r="F166" s="51"/>
      <c r="G166" s="50"/>
      <c r="H166" s="50"/>
      <c r="I166" s="52"/>
      <c r="J166" s="53"/>
      <c r="K166" s="54"/>
      <c r="L166" s="54"/>
      <c r="M166" s="54"/>
      <c r="N166" s="55"/>
    </row>
    <row r="167" spans="2:14" ht="15.75">
      <c r="B167" s="56" t="s">
        <v>206</v>
      </c>
      <c r="C167" s="99" t="s">
        <v>240</v>
      </c>
      <c r="D167" s="99"/>
      <c r="E167" s="57"/>
      <c r="F167" s="58" t="s">
        <v>207</v>
      </c>
      <c r="G167" s="100" t="s">
        <v>253</v>
      </c>
      <c r="H167" s="100"/>
      <c r="I167" s="100"/>
      <c r="J167" s="100"/>
      <c r="K167" s="100"/>
      <c r="L167" s="100"/>
      <c r="M167" s="100"/>
      <c r="N167" s="100"/>
    </row>
    <row r="168" spans="2:14" ht="15">
      <c r="B168" s="59" t="s">
        <v>209</v>
      </c>
      <c r="C168" s="103" t="s">
        <v>243</v>
      </c>
      <c r="D168" s="103"/>
      <c r="E168" s="60"/>
      <c r="F168" s="61" t="s">
        <v>211</v>
      </c>
      <c r="G168" s="102" t="s">
        <v>254</v>
      </c>
      <c r="H168" s="102"/>
      <c r="I168" s="102"/>
      <c r="J168" s="102"/>
      <c r="K168" s="102"/>
      <c r="L168" s="102"/>
      <c r="M168" s="102"/>
      <c r="N168" s="102"/>
    </row>
    <row r="169" spans="2:14" ht="15">
      <c r="B169" s="62" t="s">
        <v>213</v>
      </c>
      <c r="C169" s="103" t="s">
        <v>241</v>
      </c>
      <c r="D169" s="103"/>
      <c r="E169" s="60"/>
      <c r="F169" s="63" t="s">
        <v>215</v>
      </c>
      <c r="G169" s="104" t="s">
        <v>246</v>
      </c>
      <c r="H169" s="104"/>
      <c r="I169" s="104"/>
      <c r="J169" s="104"/>
      <c r="K169" s="104"/>
      <c r="L169" s="104"/>
      <c r="M169" s="104"/>
      <c r="N169" s="104"/>
    </row>
    <row r="170" spans="2:14" ht="15">
      <c r="B170" s="62" t="s">
        <v>217</v>
      </c>
      <c r="C170" s="103" t="s">
        <v>255</v>
      </c>
      <c r="D170" s="103"/>
      <c r="E170" s="60"/>
      <c r="F170" s="64" t="s">
        <v>219</v>
      </c>
      <c r="G170" s="104" t="s">
        <v>248</v>
      </c>
      <c r="H170" s="104"/>
      <c r="I170" s="104"/>
      <c r="J170" s="104"/>
      <c r="K170" s="104"/>
      <c r="L170" s="104"/>
      <c r="M170" s="104"/>
      <c r="N170" s="104"/>
    </row>
    <row r="171" spans="2:14" ht="15.75">
      <c r="B171" s="65"/>
      <c r="C171" s="42"/>
      <c r="D171" s="42"/>
      <c r="E171" s="42"/>
      <c r="F171" s="51"/>
      <c r="G171" s="66"/>
      <c r="H171" s="66"/>
      <c r="I171" s="66"/>
      <c r="J171" s="42"/>
      <c r="K171" s="42"/>
      <c r="L171" s="42"/>
      <c r="M171" s="67"/>
      <c r="N171" s="68"/>
    </row>
    <row r="172" spans="2:14" ht="15.75">
      <c r="B172" s="69" t="s">
        <v>221</v>
      </c>
      <c r="C172" s="42"/>
      <c r="D172" s="42"/>
      <c r="E172" s="42"/>
      <c r="F172" s="70">
        <v>1</v>
      </c>
      <c r="G172" s="70">
        <v>2</v>
      </c>
      <c r="H172" s="70">
        <v>3</v>
      </c>
      <c r="I172" s="70">
        <v>4</v>
      </c>
      <c r="J172" s="70">
        <v>5</v>
      </c>
      <c r="K172" s="105" t="s">
        <v>7</v>
      </c>
      <c r="L172" s="105"/>
      <c r="M172" s="70" t="s">
        <v>222</v>
      </c>
      <c r="N172" s="71" t="s">
        <v>223</v>
      </c>
    </row>
    <row r="173" spans="2:14" ht="15">
      <c r="B173" s="72" t="s">
        <v>224</v>
      </c>
      <c r="C173" s="73" t="str">
        <f>IF(C168&gt;"",C168,"")</f>
        <v>Soine Toni</v>
      </c>
      <c r="D173" s="73" t="str">
        <f>IF(G168&gt;"",G168,"")</f>
        <v>Tuttila Juhana</v>
      </c>
      <c r="E173" s="74"/>
      <c r="F173" s="75">
        <v>7</v>
      </c>
      <c r="G173" s="75">
        <v>4</v>
      </c>
      <c r="H173" s="75">
        <v>5</v>
      </c>
      <c r="I173" s="75"/>
      <c r="J173" s="75"/>
      <c r="K173" s="76">
        <f>IF(ISBLANK(F173),"",COUNTIF(F173:J173,"&gt;=0"))</f>
        <v>3</v>
      </c>
      <c r="L173" s="77">
        <f>IF(ISBLANK(F173),"",(IF(LEFT(F173,1)="-",1,0)+IF(LEFT(G173,1)="-",1,0)+IF(LEFT(H173,1)="-",1,0)+IF(LEFT(I173,1)="-",1,0)+IF(LEFT(J173,1)="-",1,0)))</f>
        <v>0</v>
      </c>
      <c r="M173" s="78">
        <f aca="true" t="shared" si="5" ref="M173:N177">IF(K173=3,1,"")</f>
        <v>1</v>
      </c>
      <c r="N173" s="78">
        <f t="shared" si="5"/>
      </c>
    </row>
    <row r="174" spans="2:14" ht="15">
      <c r="B174" s="72" t="s">
        <v>225</v>
      </c>
      <c r="C174" s="73" t="str">
        <f>IF(C169&gt;"",C169,"")</f>
        <v>Pihkala Arttu</v>
      </c>
      <c r="D174" s="73" t="str">
        <f>IF(G169&gt;"",G169,"")</f>
        <v>Ojala Matias</v>
      </c>
      <c r="E174" s="74"/>
      <c r="F174" s="75">
        <v>-5</v>
      </c>
      <c r="G174" s="75">
        <v>8</v>
      </c>
      <c r="H174" s="75">
        <v>-2</v>
      </c>
      <c r="I174" s="75">
        <v>3</v>
      </c>
      <c r="J174" s="75">
        <v>-6</v>
      </c>
      <c r="K174" s="76">
        <f>IF(ISBLANK(F174),"",COUNTIF(F174:J174,"&gt;=0"))</f>
        <v>2</v>
      </c>
      <c r="L174" s="77">
        <f>IF(ISBLANK(F174),"",(IF(LEFT(F174,1)="-",1,0)+IF(LEFT(G174,1)="-",1,0)+IF(LEFT(H174,1)="-",1,0)+IF(LEFT(I174,1)="-",1,0)+IF(LEFT(J174,1)="-",1,0)))</f>
        <v>3</v>
      </c>
      <c r="M174" s="78">
        <f t="shared" si="5"/>
      </c>
      <c r="N174" s="78">
        <f t="shared" si="5"/>
        <v>1</v>
      </c>
    </row>
    <row r="175" spans="2:14" ht="15">
      <c r="B175" s="72" t="s">
        <v>226</v>
      </c>
      <c r="C175" s="73" t="str">
        <f>IF(C170&gt;"",C170,"")</f>
        <v>Räsänen Aleksi</v>
      </c>
      <c r="D175" s="73" t="str">
        <f>IF(G170&gt;"",G170,"")</f>
        <v>Perkkiö Tuomas</v>
      </c>
      <c r="E175" s="74"/>
      <c r="F175" s="75">
        <v>-8</v>
      </c>
      <c r="G175" s="75">
        <v>7</v>
      </c>
      <c r="H175" s="75">
        <v>5</v>
      </c>
      <c r="I175" s="75">
        <v>8</v>
      </c>
      <c r="J175" s="75"/>
      <c r="K175" s="76">
        <f>IF(ISBLANK(F175),"",COUNTIF(F175:J175,"&gt;=0"))</f>
        <v>3</v>
      </c>
      <c r="L175" s="77">
        <f>IF(ISBLANK(F175),"",(IF(LEFT(F175,1)="-",1,0)+IF(LEFT(G175,1)="-",1,0)+IF(LEFT(H175,1)="-",1,0)+IF(LEFT(I175,1)="-",1,0)+IF(LEFT(J175,1)="-",1,0)))</f>
        <v>1</v>
      </c>
      <c r="M175" s="78">
        <f t="shared" si="5"/>
        <v>1</v>
      </c>
      <c r="N175" s="78">
        <f t="shared" si="5"/>
      </c>
    </row>
    <row r="176" spans="2:14" ht="15">
      <c r="B176" s="72" t="s">
        <v>227</v>
      </c>
      <c r="C176" s="73" t="str">
        <f>IF(C168&gt;"",C168,"")</f>
        <v>Soine Toni</v>
      </c>
      <c r="D176" s="73" t="str">
        <f>IF(G169&gt;"",G169,"")</f>
        <v>Ojala Matias</v>
      </c>
      <c r="E176" s="74"/>
      <c r="F176" s="75">
        <v>-7</v>
      </c>
      <c r="G176" s="75">
        <v>4</v>
      </c>
      <c r="H176" s="75">
        <v>9</v>
      </c>
      <c r="I176" s="75">
        <v>-9</v>
      </c>
      <c r="J176" s="75">
        <v>9</v>
      </c>
      <c r="K176" s="76">
        <f>IF(ISBLANK(F176),"",COUNTIF(F176:J176,"&gt;=0"))</f>
        <v>3</v>
      </c>
      <c r="L176" s="77">
        <f>IF(ISBLANK(F176),"",(IF(LEFT(F176,1)="-",1,0)+IF(LEFT(G176,1)="-",1,0)+IF(LEFT(H176,1)="-",1,0)+IF(LEFT(I176,1)="-",1,0)+IF(LEFT(J176,1)="-",1,0)))</f>
        <v>2</v>
      </c>
      <c r="M176" s="78">
        <f t="shared" si="5"/>
        <v>1</v>
      </c>
      <c r="N176" s="78">
        <f t="shared" si="5"/>
      </c>
    </row>
    <row r="177" spans="2:14" ht="15">
      <c r="B177" s="72" t="s">
        <v>228</v>
      </c>
      <c r="C177" s="73" t="str">
        <f>IF(C169&gt;"",C169,"")</f>
        <v>Pihkala Arttu</v>
      </c>
      <c r="D177" s="73" t="str">
        <f>IF(G168&gt;"",G168,"")</f>
        <v>Tuttila Juhana</v>
      </c>
      <c r="E177" s="74"/>
      <c r="F177" s="75"/>
      <c r="G177" s="75"/>
      <c r="H177" s="75"/>
      <c r="I177" s="75"/>
      <c r="J177" s="75"/>
      <c r="K177" s="76">
        <f>IF(ISBLANK(F177),"",COUNTIF(F177:J177,"&gt;=0"))</f>
      </c>
      <c r="L177" s="77">
        <f>IF(ISBLANK(F177),"",(IF(LEFT(F177,1)="-",1,0)+IF(LEFT(G177,1)="-",1,0)+IF(LEFT(H177,1)="-",1,0)+IF(LEFT(I177,1)="-",1,0)+IF(LEFT(J177,1)="-",1,0)))</f>
      </c>
      <c r="M177" s="78">
        <f t="shared" si="5"/>
      </c>
      <c r="N177" s="78">
        <f t="shared" si="5"/>
      </c>
    </row>
    <row r="178" spans="2:14" ht="15.75">
      <c r="B178" s="65"/>
      <c r="C178" s="42"/>
      <c r="D178" s="42"/>
      <c r="E178" s="42"/>
      <c r="F178" s="42"/>
      <c r="G178" s="42"/>
      <c r="H178" s="42"/>
      <c r="I178" s="106" t="s">
        <v>229</v>
      </c>
      <c r="J178" s="106"/>
      <c r="K178" s="79">
        <f>SUM(K173:K177)</f>
        <v>11</v>
      </c>
      <c r="L178" s="79">
        <f>SUM(L173:L177)</f>
        <v>6</v>
      </c>
      <c r="M178" s="79">
        <f>SUM(M173:M177)</f>
        <v>3</v>
      </c>
      <c r="N178" s="79">
        <f>SUM(N173:N177)</f>
        <v>1</v>
      </c>
    </row>
    <row r="179" spans="2:14" ht="15.75">
      <c r="B179" s="80" t="s">
        <v>230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81"/>
    </row>
    <row r="180" spans="2:14" ht="15.75">
      <c r="B180" s="82" t="s">
        <v>231</v>
      </c>
      <c r="C180" s="83"/>
      <c r="D180" s="83" t="s">
        <v>232</v>
      </c>
      <c r="E180" s="84"/>
      <c r="F180" s="83"/>
      <c r="G180" s="83" t="s">
        <v>36</v>
      </c>
      <c r="H180" s="84"/>
      <c r="I180" s="83"/>
      <c r="J180" s="85" t="s">
        <v>233</v>
      </c>
      <c r="K180" s="47"/>
      <c r="L180" s="42"/>
      <c r="M180" s="42"/>
      <c r="N180" s="81"/>
    </row>
    <row r="181" spans="2:14" ht="18">
      <c r="B181" s="65"/>
      <c r="C181" s="42"/>
      <c r="D181" s="42"/>
      <c r="E181" s="42"/>
      <c r="F181" s="42"/>
      <c r="G181" s="42"/>
      <c r="H181" s="42"/>
      <c r="I181" s="42"/>
      <c r="J181" s="107" t="str">
        <f>IF(M178=3,C167,IF(N178=3,G167,""))</f>
        <v>PT-Espoo 1</v>
      </c>
      <c r="K181" s="107"/>
      <c r="L181" s="107"/>
      <c r="M181" s="107"/>
      <c r="N181" s="107"/>
    </row>
    <row r="182" spans="2:14" ht="18">
      <c r="B182" s="86"/>
      <c r="C182" s="87"/>
      <c r="D182" s="87"/>
      <c r="E182" s="87"/>
      <c r="F182" s="87"/>
      <c r="G182" s="87"/>
      <c r="H182" s="87"/>
      <c r="I182" s="87"/>
      <c r="J182" s="88"/>
      <c r="K182" s="88"/>
      <c r="L182" s="88"/>
      <c r="M182" s="88"/>
      <c r="N182" s="89"/>
    </row>
    <row r="185" spans="2:14" ht="15.75">
      <c r="B185" s="36"/>
      <c r="C185" s="37"/>
      <c r="D185" s="38"/>
      <c r="E185" s="38"/>
      <c r="F185" s="90" t="s">
        <v>199</v>
      </c>
      <c r="G185" s="90"/>
      <c r="H185" s="91"/>
      <c r="I185" s="91"/>
      <c r="J185" s="91"/>
      <c r="K185" s="91"/>
      <c r="L185" s="91"/>
      <c r="M185" s="91"/>
      <c r="N185" s="91"/>
    </row>
    <row r="186" spans="2:14" ht="15.75">
      <c r="B186" s="39"/>
      <c r="C186" s="40" t="s">
        <v>200</v>
      </c>
      <c r="D186" s="41"/>
      <c r="E186" s="42"/>
      <c r="F186" s="92" t="s">
        <v>201</v>
      </c>
      <c r="G186" s="92"/>
      <c r="H186" s="93"/>
      <c r="I186" s="93"/>
      <c r="J186" s="93"/>
      <c r="K186" s="93"/>
      <c r="L186" s="93"/>
      <c r="M186" s="93"/>
      <c r="N186" s="93"/>
    </row>
    <row r="187" spans="2:14" ht="15.75">
      <c r="B187" s="43"/>
      <c r="C187" s="44"/>
      <c r="D187" s="42"/>
      <c r="E187" s="42"/>
      <c r="F187" s="94" t="s">
        <v>202</v>
      </c>
      <c r="G187" s="94"/>
      <c r="H187" s="95"/>
      <c r="I187" s="95"/>
      <c r="J187" s="95"/>
      <c r="K187" s="95"/>
      <c r="L187" s="95"/>
      <c r="M187" s="95"/>
      <c r="N187" s="95"/>
    </row>
    <row r="188" spans="2:14" ht="20.25">
      <c r="B188" s="45"/>
      <c r="C188" s="46" t="s">
        <v>203</v>
      </c>
      <c r="D188" s="47"/>
      <c r="E188" s="42"/>
      <c r="F188" s="96" t="s">
        <v>204</v>
      </c>
      <c r="G188" s="96"/>
      <c r="H188" s="97"/>
      <c r="I188" s="97"/>
      <c r="J188" s="97"/>
      <c r="K188" s="48" t="s">
        <v>205</v>
      </c>
      <c r="L188" s="98"/>
      <c r="M188" s="98"/>
      <c r="N188" s="98"/>
    </row>
    <row r="189" spans="2:14" ht="15.75">
      <c r="B189" s="49"/>
      <c r="C189" s="50"/>
      <c r="D189" s="42"/>
      <c r="E189" s="42"/>
      <c r="F189" s="51"/>
      <c r="G189" s="50"/>
      <c r="H189" s="50"/>
      <c r="I189" s="52"/>
      <c r="J189" s="53"/>
      <c r="K189" s="54"/>
      <c r="L189" s="54"/>
      <c r="M189" s="54"/>
      <c r="N189" s="55"/>
    </row>
    <row r="190" spans="2:14" ht="15.75">
      <c r="B190" s="56" t="s">
        <v>206</v>
      </c>
      <c r="C190" s="99" t="s">
        <v>174</v>
      </c>
      <c r="D190" s="99"/>
      <c r="E190" s="57"/>
      <c r="F190" s="58" t="s">
        <v>207</v>
      </c>
      <c r="G190" s="100" t="s">
        <v>178</v>
      </c>
      <c r="H190" s="100"/>
      <c r="I190" s="100"/>
      <c r="J190" s="100"/>
      <c r="K190" s="100"/>
      <c r="L190" s="100"/>
      <c r="M190" s="100"/>
      <c r="N190" s="100"/>
    </row>
    <row r="191" spans="2:14" ht="15">
      <c r="B191" s="59" t="s">
        <v>209</v>
      </c>
      <c r="C191" s="101" t="s">
        <v>245</v>
      </c>
      <c r="D191" s="101"/>
      <c r="E191" s="60"/>
      <c r="F191" s="61" t="s">
        <v>211</v>
      </c>
      <c r="G191" s="102" t="s">
        <v>250</v>
      </c>
      <c r="H191" s="102"/>
      <c r="I191" s="102"/>
      <c r="J191" s="102"/>
      <c r="K191" s="102"/>
      <c r="L191" s="102"/>
      <c r="M191" s="102"/>
      <c r="N191" s="102"/>
    </row>
    <row r="192" spans="2:14" ht="15">
      <c r="B192" s="62" t="s">
        <v>213</v>
      </c>
      <c r="C192" s="103" t="s">
        <v>242</v>
      </c>
      <c r="D192" s="103"/>
      <c r="E192" s="60"/>
      <c r="F192" s="63" t="s">
        <v>215</v>
      </c>
      <c r="G192" s="104"/>
      <c r="H192" s="104"/>
      <c r="I192" s="104"/>
      <c r="J192" s="104"/>
      <c r="K192" s="104"/>
      <c r="L192" s="104"/>
      <c r="M192" s="104"/>
      <c r="N192" s="104"/>
    </row>
    <row r="193" spans="2:14" ht="15">
      <c r="B193" s="62" t="s">
        <v>217</v>
      </c>
      <c r="C193" s="103" t="s">
        <v>252</v>
      </c>
      <c r="D193" s="103"/>
      <c r="E193" s="60"/>
      <c r="F193" s="64" t="s">
        <v>219</v>
      </c>
      <c r="G193" s="104" t="s">
        <v>247</v>
      </c>
      <c r="H193" s="104"/>
      <c r="I193" s="104"/>
      <c r="J193" s="104"/>
      <c r="K193" s="104"/>
      <c r="L193" s="104"/>
      <c r="M193" s="104"/>
      <c r="N193" s="104"/>
    </row>
    <row r="194" spans="2:14" ht="15.75">
      <c r="B194" s="65"/>
      <c r="C194" s="42"/>
      <c r="D194" s="42"/>
      <c r="E194" s="42"/>
      <c r="F194" s="51"/>
      <c r="G194" s="66"/>
      <c r="H194" s="66"/>
      <c r="I194" s="66"/>
      <c r="J194" s="42"/>
      <c r="K194" s="42"/>
      <c r="L194" s="42"/>
      <c r="M194" s="67"/>
      <c r="N194" s="68"/>
    </row>
    <row r="195" spans="2:14" ht="15.75">
      <c r="B195" s="69" t="s">
        <v>221</v>
      </c>
      <c r="C195" s="42"/>
      <c r="D195" s="42"/>
      <c r="E195" s="42"/>
      <c r="F195" s="70">
        <v>1</v>
      </c>
      <c r="G195" s="70">
        <v>2</v>
      </c>
      <c r="H195" s="70">
        <v>3</v>
      </c>
      <c r="I195" s="70">
        <v>4</v>
      </c>
      <c r="J195" s="70">
        <v>5</v>
      </c>
      <c r="K195" s="105" t="s">
        <v>7</v>
      </c>
      <c r="L195" s="105"/>
      <c r="M195" s="70" t="s">
        <v>222</v>
      </c>
      <c r="N195" s="71" t="s">
        <v>223</v>
      </c>
    </row>
    <row r="196" spans="2:14" ht="15">
      <c r="B196" s="72" t="s">
        <v>224</v>
      </c>
      <c r="C196" s="73" t="str">
        <f>IF(C191&gt;"",C191,"")</f>
        <v>Kanasuo Esa</v>
      </c>
      <c r="D196" s="73" t="str">
        <f>IF(G191&gt;"",G191,"")</f>
        <v>Ropponen Olli</v>
      </c>
      <c r="E196" s="74"/>
      <c r="F196" s="75">
        <v>-7</v>
      </c>
      <c r="G196" s="75">
        <v>9</v>
      </c>
      <c r="H196" s="75">
        <v>10</v>
      </c>
      <c r="I196" s="75">
        <v>9</v>
      </c>
      <c r="J196" s="75"/>
      <c r="K196" s="76">
        <f>IF(ISBLANK(F196),"",COUNTIF(F196:J196,"&gt;=0"))</f>
        <v>3</v>
      </c>
      <c r="L196" s="77">
        <f>IF(ISBLANK(F196),"",(IF(LEFT(F196,1)="-",1,0)+IF(LEFT(G196,1)="-",1,0)+IF(LEFT(H196,1)="-",1,0)+IF(LEFT(I196,1)="-",1,0)+IF(LEFT(J196,1)="-",1,0)))</f>
        <v>1</v>
      </c>
      <c r="M196" s="78">
        <f>IF(K196=3,1,"")</f>
        <v>1</v>
      </c>
      <c r="N196" s="78">
        <f>IF(L196=3,1,"")</f>
      </c>
    </row>
    <row r="197" spans="2:14" ht="15">
      <c r="B197" s="72" t="s">
        <v>225</v>
      </c>
      <c r="C197" s="73" t="str">
        <f>IF(C192&gt;"",C192,"")</f>
        <v>Vesalainen Matias</v>
      </c>
      <c r="D197" s="73">
        <f>IF(G192&gt;"",G192,"")</f>
      </c>
      <c r="E197" s="74"/>
      <c r="F197" s="75"/>
      <c r="G197" s="75"/>
      <c r="H197" s="75"/>
      <c r="I197" s="75"/>
      <c r="J197" s="75"/>
      <c r="K197" s="76">
        <f>IF(ISBLANK(F197),"",COUNTIF(F197:J197,"&gt;=0"))</f>
      </c>
      <c r="L197" s="77">
        <f>IF(ISBLANK(F197),"",(IF(LEFT(F197,1)="-",1,0)+IF(LEFT(G197,1)="-",1,0)+IF(LEFT(H197,1)="-",1,0)+IF(LEFT(I197,1)="-",1,0)+IF(LEFT(J197,1)="-",1,0)))</f>
      </c>
      <c r="M197" s="78">
        <v>1</v>
      </c>
      <c r="N197" s="78">
        <f>IF(L197=3,1,"")</f>
      </c>
    </row>
    <row r="198" spans="2:14" ht="15">
      <c r="B198" s="72" t="s">
        <v>226</v>
      </c>
      <c r="C198" s="73" t="str">
        <f>IF(C193&gt;"",C193,"")</f>
        <v>Vesalainen Rasmus</v>
      </c>
      <c r="D198" s="73" t="str">
        <f>IF(G193&gt;"",G193,"")</f>
        <v>Lehtonen Jarno</v>
      </c>
      <c r="E198" s="74"/>
      <c r="F198" s="75">
        <v>4</v>
      </c>
      <c r="G198" s="75">
        <v>4</v>
      </c>
      <c r="H198" s="75">
        <v>5</v>
      </c>
      <c r="I198" s="75"/>
      <c r="J198" s="75"/>
      <c r="K198" s="76">
        <f>IF(ISBLANK(F198),"",COUNTIF(F198:J198,"&gt;=0"))</f>
        <v>3</v>
      </c>
      <c r="L198" s="77">
        <f>IF(ISBLANK(F198),"",(IF(LEFT(F198,1)="-",1,0)+IF(LEFT(G198,1)="-",1,0)+IF(LEFT(H198,1)="-",1,0)+IF(LEFT(I198,1)="-",1,0)+IF(LEFT(J198,1)="-",1,0)))</f>
        <v>0</v>
      </c>
      <c r="M198" s="78">
        <f>IF(K198=3,1,"")</f>
        <v>1</v>
      </c>
      <c r="N198" s="78">
        <f>IF(L198=3,1,"")</f>
      </c>
    </row>
    <row r="199" spans="2:14" ht="15">
      <c r="B199" s="72" t="s">
        <v>227</v>
      </c>
      <c r="C199" s="73" t="str">
        <f>IF(C191&gt;"",C191,"")</f>
        <v>Kanasuo Esa</v>
      </c>
      <c r="D199" s="73">
        <f>IF(G192&gt;"",G192,"")</f>
      </c>
      <c r="E199" s="74"/>
      <c r="F199" s="75"/>
      <c r="G199" s="75"/>
      <c r="H199" s="75"/>
      <c r="I199" s="75"/>
      <c r="J199" s="75"/>
      <c r="K199" s="76">
        <f>IF(ISBLANK(F199),"",COUNTIF(F199:J199,"&gt;=0"))</f>
      </c>
      <c r="L199" s="77">
        <f>IF(ISBLANK(F199),"",(IF(LEFT(F199,1)="-",1,0)+IF(LEFT(G199,1)="-",1,0)+IF(LEFT(H199,1)="-",1,0)+IF(LEFT(I199,1)="-",1,0)+IF(LEFT(J199,1)="-",1,0)))</f>
      </c>
      <c r="M199" s="78">
        <f>IF(K199=3,1,"")</f>
      </c>
      <c r="N199" s="78">
        <f>IF(L199=3,1,"")</f>
      </c>
    </row>
    <row r="200" spans="2:14" ht="15">
      <c r="B200" s="72" t="s">
        <v>228</v>
      </c>
      <c r="C200" s="73" t="str">
        <f>IF(C192&gt;"",C192,"")</f>
        <v>Vesalainen Matias</v>
      </c>
      <c r="D200" s="73" t="str">
        <f>IF(G191&gt;"",G191,"")</f>
        <v>Ropponen Olli</v>
      </c>
      <c r="E200" s="74"/>
      <c r="F200" s="75"/>
      <c r="G200" s="75"/>
      <c r="H200" s="75"/>
      <c r="I200" s="75"/>
      <c r="J200" s="75"/>
      <c r="K200" s="76">
        <f>IF(ISBLANK(F200),"",COUNTIF(F200:J200,"&gt;=0"))</f>
      </c>
      <c r="L200" s="77">
        <f>IF(ISBLANK(F200),"",(IF(LEFT(F200,1)="-",1,0)+IF(LEFT(G200,1)="-",1,0)+IF(LEFT(H200,1)="-",1,0)+IF(LEFT(I200,1)="-",1,0)+IF(LEFT(J200,1)="-",1,0)))</f>
      </c>
      <c r="M200" s="78">
        <f>IF(K200=3,1,"")</f>
      </c>
      <c r="N200" s="78">
        <f>IF(L200=3,1,"")</f>
      </c>
    </row>
    <row r="201" spans="2:14" ht="15.75">
      <c r="B201" s="65"/>
      <c r="C201" s="42"/>
      <c r="D201" s="42"/>
      <c r="E201" s="42"/>
      <c r="F201" s="42"/>
      <c r="G201" s="42"/>
      <c r="H201" s="42"/>
      <c r="I201" s="106" t="s">
        <v>229</v>
      </c>
      <c r="J201" s="106"/>
      <c r="K201" s="79">
        <f>SUM(K196:K200)</f>
        <v>6</v>
      </c>
      <c r="L201" s="79">
        <f>SUM(L196:L200)</f>
        <v>1</v>
      </c>
      <c r="M201" s="79">
        <f>SUM(M196:M200)</f>
        <v>3</v>
      </c>
      <c r="N201" s="79">
        <f>SUM(N196:N200)</f>
        <v>0</v>
      </c>
    </row>
    <row r="202" spans="2:14" ht="15.75">
      <c r="B202" s="80" t="s">
        <v>230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81"/>
    </row>
    <row r="203" spans="2:14" ht="15.75">
      <c r="B203" s="82" t="s">
        <v>231</v>
      </c>
      <c r="C203" s="83"/>
      <c r="D203" s="83" t="s">
        <v>232</v>
      </c>
      <c r="E203" s="84"/>
      <c r="F203" s="83"/>
      <c r="G203" s="83" t="s">
        <v>36</v>
      </c>
      <c r="H203" s="84"/>
      <c r="I203" s="83"/>
      <c r="J203" s="85" t="s">
        <v>233</v>
      </c>
      <c r="K203" s="47"/>
      <c r="L203" s="42"/>
      <c r="M203" s="42"/>
      <c r="N203" s="81"/>
    </row>
    <row r="204" spans="2:14" ht="18">
      <c r="B204" s="65"/>
      <c r="C204" s="42"/>
      <c r="D204" s="42"/>
      <c r="E204" s="42"/>
      <c r="F204" s="42"/>
      <c r="G204" s="42"/>
      <c r="H204" s="42"/>
      <c r="I204" s="42"/>
      <c r="J204" s="107" t="str">
        <f>IF(M201=3,C190,IF(N201=3,G190,""))</f>
        <v>KoKa 2</v>
      </c>
      <c r="K204" s="107"/>
      <c r="L204" s="107"/>
      <c r="M204" s="107"/>
      <c r="N204" s="107"/>
    </row>
    <row r="205" spans="2:14" ht="18">
      <c r="B205" s="86"/>
      <c r="C205" s="87"/>
      <c r="D205" s="87"/>
      <c r="E205" s="87"/>
      <c r="F205" s="87"/>
      <c r="G205" s="87"/>
      <c r="H205" s="87"/>
      <c r="I205" s="87"/>
      <c r="J205" s="88"/>
      <c r="K205" s="88"/>
      <c r="L205" s="88"/>
      <c r="M205" s="88"/>
      <c r="N205" s="89"/>
    </row>
    <row r="208" spans="2:14" ht="15.75">
      <c r="B208" s="36"/>
      <c r="C208" s="37"/>
      <c r="D208" s="38"/>
      <c r="E208" s="38"/>
      <c r="F208" s="90" t="s">
        <v>199</v>
      </c>
      <c r="G208" s="90"/>
      <c r="H208" s="91"/>
      <c r="I208" s="91"/>
      <c r="J208" s="91"/>
      <c r="K208" s="91"/>
      <c r="L208" s="91"/>
      <c r="M208" s="91"/>
      <c r="N208" s="91"/>
    </row>
    <row r="209" spans="2:14" ht="15.75">
      <c r="B209" s="39"/>
      <c r="C209" s="40" t="s">
        <v>200</v>
      </c>
      <c r="D209" s="41"/>
      <c r="E209" s="42"/>
      <c r="F209" s="92" t="s">
        <v>201</v>
      </c>
      <c r="G209" s="92"/>
      <c r="H209" s="93"/>
      <c r="I209" s="93"/>
      <c r="J209" s="93"/>
      <c r="K209" s="93"/>
      <c r="L209" s="93"/>
      <c r="M209" s="93"/>
      <c r="N209" s="93"/>
    </row>
    <row r="210" spans="2:14" ht="15.75">
      <c r="B210" s="43"/>
      <c r="C210" s="44"/>
      <c r="D210" s="42"/>
      <c r="E210" s="42"/>
      <c r="F210" s="94" t="s">
        <v>202</v>
      </c>
      <c r="G210" s="94"/>
      <c r="H210" s="95"/>
      <c r="I210" s="95"/>
      <c r="J210" s="95"/>
      <c r="K210" s="95"/>
      <c r="L210" s="95"/>
      <c r="M210" s="95"/>
      <c r="N210" s="95"/>
    </row>
    <row r="211" spans="2:14" ht="20.25">
      <c r="B211" s="45"/>
      <c r="C211" s="46" t="s">
        <v>203</v>
      </c>
      <c r="D211" s="47"/>
      <c r="E211" s="42"/>
      <c r="F211" s="96" t="s">
        <v>204</v>
      </c>
      <c r="G211" s="96"/>
      <c r="H211" s="97"/>
      <c r="I211" s="97"/>
      <c r="J211" s="97"/>
      <c r="K211" s="48" t="s">
        <v>205</v>
      </c>
      <c r="L211" s="98"/>
      <c r="M211" s="98"/>
      <c r="N211" s="98"/>
    </row>
    <row r="212" spans="2:14" ht="15.75">
      <c r="B212" s="49"/>
      <c r="C212" s="50"/>
      <c r="D212" s="42"/>
      <c r="E212" s="42"/>
      <c r="F212" s="51"/>
      <c r="G212" s="50"/>
      <c r="H212" s="50"/>
      <c r="I212" s="52"/>
      <c r="J212" s="53"/>
      <c r="K212" s="54"/>
      <c r="L212" s="54"/>
      <c r="M212" s="54"/>
      <c r="N212" s="55"/>
    </row>
    <row r="213" spans="2:14" ht="15.75">
      <c r="B213" s="56" t="s">
        <v>206</v>
      </c>
      <c r="C213" s="99" t="s">
        <v>183</v>
      </c>
      <c r="D213" s="99"/>
      <c r="E213" s="57"/>
      <c r="F213" s="58" t="s">
        <v>207</v>
      </c>
      <c r="G213" s="100" t="s">
        <v>191</v>
      </c>
      <c r="H213" s="100"/>
      <c r="I213" s="100"/>
      <c r="J213" s="100"/>
      <c r="K213" s="100"/>
      <c r="L213" s="100"/>
      <c r="M213" s="100"/>
      <c r="N213" s="100"/>
    </row>
    <row r="214" spans="2:14" ht="15">
      <c r="B214" s="59" t="s">
        <v>209</v>
      </c>
      <c r="C214" s="101" t="s">
        <v>257</v>
      </c>
      <c r="D214" s="101"/>
      <c r="E214" s="60"/>
      <c r="F214" s="61" t="s">
        <v>211</v>
      </c>
      <c r="G214" s="102" t="s">
        <v>256</v>
      </c>
      <c r="H214" s="102"/>
      <c r="I214" s="102"/>
      <c r="J214" s="102"/>
      <c r="K214" s="102"/>
      <c r="L214" s="102"/>
      <c r="M214" s="102"/>
      <c r="N214" s="102"/>
    </row>
    <row r="215" spans="2:14" ht="15">
      <c r="B215" s="62" t="s">
        <v>213</v>
      </c>
      <c r="C215" s="103" t="s">
        <v>258</v>
      </c>
      <c r="D215" s="103"/>
      <c r="E215" s="60"/>
      <c r="F215" s="63" t="s">
        <v>215</v>
      </c>
      <c r="G215" s="104" t="s">
        <v>259</v>
      </c>
      <c r="H215" s="104"/>
      <c r="I215" s="104"/>
      <c r="J215" s="104"/>
      <c r="K215" s="104"/>
      <c r="L215" s="104"/>
      <c r="M215" s="104"/>
      <c r="N215" s="104"/>
    </row>
    <row r="216" spans="2:14" ht="15">
      <c r="B216" s="62" t="s">
        <v>217</v>
      </c>
      <c r="C216" s="103" t="s">
        <v>260</v>
      </c>
      <c r="D216" s="103"/>
      <c r="E216" s="60"/>
      <c r="F216" s="64" t="s">
        <v>219</v>
      </c>
      <c r="G216" s="104" t="s">
        <v>261</v>
      </c>
      <c r="H216" s="104"/>
      <c r="I216" s="104"/>
      <c r="J216" s="104"/>
      <c r="K216" s="104"/>
      <c r="L216" s="104"/>
      <c r="M216" s="104"/>
      <c r="N216" s="104"/>
    </row>
    <row r="217" spans="2:14" ht="15.75">
      <c r="B217" s="65"/>
      <c r="C217" s="42"/>
      <c r="D217" s="42"/>
      <c r="E217" s="42"/>
      <c r="F217" s="51"/>
      <c r="G217" s="66"/>
      <c r="H217" s="66" t="s">
        <v>256</v>
      </c>
      <c r="I217" s="66"/>
      <c r="J217" s="42"/>
      <c r="K217" s="42"/>
      <c r="L217" s="42"/>
      <c r="M217" s="67"/>
      <c r="N217" s="68"/>
    </row>
    <row r="218" spans="2:14" ht="15.75">
      <c r="B218" s="69" t="s">
        <v>221</v>
      </c>
      <c r="C218" s="42"/>
      <c r="D218" s="42"/>
      <c r="E218" s="42"/>
      <c r="F218" s="70">
        <v>1</v>
      </c>
      <c r="G218" s="70">
        <v>2</v>
      </c>
      <c r="H218" s="70">
        <v>3</v>
      </c>
      <c r="I218" s="70">
        <v>4</v>
      </c>
      <c r="J218" s="70">
        <v>5</v>
      </c>
      <c r="K218" s="105" t="s">
        <v>7</v>
      </c>
      <c r="L218" s="105"/>
      <c r="M218" s="70" t="s">
        <v>222</v>
      </c>
      <c r="N218" s="71" t="s">
        <v>223</v>
      </c>
    </row>
    <row r="219" spans="2:14" ht="15">
      <c r="B219" s="72" t="s">
        <v>224</v>
      </c>
      <c r="C219" s="73" t="str">
        <f>IF(C214&gt;"",C214,"")</f>
        <v>Hattunen Sami</v>
      </c>
      <c r="D219" s="73" t="str">
        <f>IF(G214&gt;"",G214,"")</f>
        <v>Perkkiö Markus</v>
      </c>
      <c r="E219" s="74"/>
      <c r="F219" s="75">
        <v>8</v>
      </c>
      <c r="G219" s="75">
        <v>12</v>
      </c>
      <c r="H219" s="75">
        <v>4</v>
      </c>
      <c r="I219" s="75"/>
      <c r="J219" s="75"/>
      <c r="K219" s="76">
        <f>IF(ISBLANK(F219),"",COUNTIF(F219:J219,"&gt;=0"))</f>
        <v>3</v>
      </c>
      <c r="L219" s="77">
        <f>IF(ISBLANK(F219),"",(IF(LEFT(F219,1)="-",1,0)+IF(LEFT(G219,1)="-",1,0)+IF(LEFT(H219,1)="-",1,0)+IF(LEFT(I219,1)="-",1,0)+IF(LEFT(J219,1)="-",1,0)))</f>
        <v>0</v>
      </c>
      <c r="M219" s="78">
        <f aca="true" t="shared" si="6" ref="M219:N223">IF(K219=3,1,"")</f>
        <v>1</v>
      </c>
      <c r="N219" s="78">
        <f t="shared" si="6"/>
      </c>
    </row>
    <row r="220" spans="2:14" ht="15">
      <c r="B220" s="72" t="s">
        <v>225</v>
      </c>
      <c r="C220" s="73" t="str">
        <f>IF(C215&gt;"",C215,"")</f>
        <v>Lahtinen Jorma</v>
      </c>
      <c r="D220" s="73" t="str">
        <f>IF(G215&gt;"",G215,"")</f>
        <v>Kujala Henri</v>
      </c>
      <c r="E220" s="74"/>
      <c r="F220" s="75">
        <v>-7</v>
      </c>
      <c r="G220" s="75">
        <v>-7</v>
      </c>
      <c r="H220" s="75">
        <v>4</v>
      </c>
      <c r="I220" s="75">
        <v>10</v>
      </c>
      <c r="J220" s="75">
        <v>6</v>
      </c>
      <c r="K220" s="76">
        <f>IF(ISBLANK(F220),"",COUNTIF(F220:J220,"&gt;=0"))</f>
        <v>3</v>
      </c>
      <c r="L220" s="77">
        <f>IF(ISBLANK(F220),"",(IF(LEFT(F220,1)="-",1,0)+IF(LEFT(G220,1)="-",1,0)+IF(LEFT(H220,1)="-",1,0)+IF(LEFT(I220,1)="-",1,0)+IF(LEFT(J220,1)="-",1,0)))</f>
        <v>2</v>
      </c>
      <c r="M220" s="78">
        <f t="shared" si="6"/>
        <v>1</v>
      </c>
      <c r="N220" s="78">
        <f t="shared" si="6"/>
      </c>
    </row>
    <row r="221" spans="2:14" ht="15">
      <c r="B221" s="72" t="s">
        <v>226</v>
      </c>
      <c r="C221" s="73" t="str">
        <f>IF(C216&gt;"",C216,"")</f>
        <v>Jokinen Antti</v>
      </c>
      <c r="D221" s="73" t="str">
        <f>IF(G216&gt;"",G216,"")</f>
        <v>Lehtonen Tomi</v>
      </c>
      <c r="E221" s="74"/>
      <c r="F221" s="75">
        <v>5</v>
      </c>
      <c r="G221" s="75">
        <v>6</v>
      </c>
      <c r="H221" s="75">
        <v>4</v>
      </c>
      <c r="I221" s="75"/>
      <c r="J221" s="75"/>
      <c r="K221" s="76">
        <f>IF(ISBLANK(F221),"",COUNTIF(F221:J221,"&gt;=0"))</f>
        <v>3</v>
      </c>
      <c r="L221" s="77">
        <f>IF(ISBLANK(F221),"",(IF(LEFT(F221,1)="-",1,0)+IF(LEFT(G221,1)="-",1,0)+IF(LEFT(H221,1)="-",1,0)+IF(LEFT(I221,1)="-",1,0)+IF(LEFT(J221,1)="-",1,0)))</f>
        <v>0</v>
      </c>
      <c r="M221" s="78">
        <f t="shared" si="6"/>
        <v>1</v>
      </c>
      <c r="N221" s="78">
        <f t="shared" si="6"/>
      </c>
    </row>
    <row r="222" spans="2:14" ht="15">
      <c r="B222" s="72" t="s">
        <v>227</v>
      </c>
      <c r="C222" s="73" t="str">
        <f>IF(C214&gt;"",C214,"")</f>
        <v>Hattunen Sami</v>
      </c>
      <c r="D222" s="73" t="str">
        <f>IF(G215&gt;"",G215,"")</f>
        <v>Kujala Henri</v>
      </c>
      <c r="E222" s="74"/>
      <c r="F222" s="75"/>
      <c r="G222" s="75"/>
      <c r="H222" s="75"/>
      <c r="I222" s="75"/>
      <c r="J222" s="75"/>
      <c r="K222" s="76">
        <f>IF(ISBLANK(F222),"",COUNTIF(F222:J222,"&gt;=0"))</f>
      </c>
      <c r="L222" s="77">
        <f>IF(ISBLANK(F222),"",(IF(LEFT(F222,1)="-",1,0)+IF(LEFT(G222,1)="-",1,0)+IF(LEFT(H222,1)="-",1,0)+IF(LEFT(I222,1)="-",1,0)+IF(LEFT(J222,1)="-",1,0)))</f>
      </c>
      <c r="M222" s="78">
        <f t="shared" si="6"/>
      </c>
      <c r="N222" s="78">
        <f t="shared" si="6"/>
      </c>
    </row>
    <row r="223" spans="2:14" ht="15">
      <c r="B223" s="72" t="s">
        <v>228</v>
      </c>
      <c r="C223" s="73" t="str">
        <f>IF(C215&gt;"",C215,"")</f>
        <v>Lahtinen Jorma</v>
      </c>
      <c r="D223" s="73" t="str">
        <f>IF(G214&gt;"",G214,"")</f>
        <v>Perkkiö Markus</v>
      </c>
      <c r="E223" s="74"/>
      <c r="F223" s="75"/>
      <c r="G223" s="75"/>
      <c r="H223" s="75"/>
      <c r="I223" s="75"/>
      <c r="J223" s="75"/>
      <c r="K223" s="76">
        <f>IF(ISBLANK(F223),"",COUNTIF(F223:J223,"&gt;=0"))</f>
      </c>
      <c r="L223" s="77">
        <f>IF(ISBLANK(F223),"",(IF(LEFT(F223,1)="-",1,0)+IF(LEFT(G223,1)="-",1,0)+IF(LEFT(H223,1)="-",1,0)+IF(LEFT(I223,1)="-",1,0)+IF(LEFT(J223,1)="-",1,0)))</f>
      </c>
      <c r="M223" s="78">
        <f t="shared" si="6"/>
      </c>
      <c r="N223" s="78">
        <f t="shared" si="6"/>
      </c>
    </row>
    <row r="224" spans="2:14" ht="15.75">
      <c r="B224" s="65"/>
      <c r="C224" s="42"/>
      <c r="D224" s="42"/>
      <c r="E224" s="42"/>
      <c r="F224" s="42"/>
      <c r="G224" s="42"/>
      <c r="H224" s="42"/>
      <c r="I224" s="106" t="s">
        <v>229</v>
      </c>
      <c r="J224" s="106"/>
      <c r="K224" s="79">
        <f>SUM(K219:K223)</f>
        <v>9</v>
      </c>
      <c r="L224" s="79">
        <f>SUM(L219:L223)</f>
        <v>2</v>
      </c>
      <c r="M224" s="79">
        <f>SUM(M219:M223)</f>
        <v>3</v>
      </c>
      <c r="N224" s="79">
        <f>SUM(N219:N223)</f>
        <v>0</v>
      </c>
    </row>
    <row r="225" spans="2:14" ht="15.75">
      <c r="B225" s="80" t="s">
        <v>230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81"/>
    </row>
    <row r="226" spans="2:14" ht="15.75">
      <c r="B226" s="82" t="s">
        <v>231</v>
      </c>
      <c r="C226" s="83"/>
      <c r="D226" s="83" t="s">
        <v>232</v>
      </c>
      <c r="E226" s="84"/>
      <c r="F226" s="83"/>
      <c r="G226" s="83" t="s">
        <v>36</v>
      </c>
      <c r="H226" s="84"/>
      <c r="I226" s="83"/>
      <c r="J226" s="85" t="s">
        <v>233</v>
      </c>
      <c r="K226" s="47"/>
      <c r="L226" s="42"/>
      <c r="M226" s="42"/>
      <c r="N226" s="81"/>
    </row>
    <row r="227" spans="2:14" ht="18">
      <c r="B227" s="65"/>
      <c r="C227" s="42"/>
      <c r="D227" s="42"/>
      <c r="E227" s="42"/>
      <c r="F227" s="42"/>
      <c r="G227" s="42"/>
      <c r="H227" s="42"/>
      <c r="I227" s="42"/>
      <c r="J227" s="107" t="str">
        <f>IF(M224=3,C213,IF(N224=3,G213,""))</f>
        <v>PT 75 1</v>
      </c>
      <c r="K227" s="107"/>
      <c r="L227" s="107"/>
      <c r="M227" s="107"/>
      <c r="N227" s="107"/>
    </row>
    <row r="228" spans="2:14" ht="18">
      <c r="B228" s="86"/>
      <c r="C228" s="87"/>
      <c r="D228" s="87"/>
      <c r="E228" s="87"/>
      <c r="F228" s="87"/>
      <c r="G228" s="87"/>
      <c r="H228" s="87"/>
      <c r="I228" s="87"/>
      <c r="J228" s="88"/>
      <c r="K228" s="88"/>
      <c r="L228" s="88"/>
      <c r="M228" s="88"/>
      <c r="N228" s="89"/>
    </row>
    <row r="235" spans="2:14" ht="15.75">
      <c r="B235" s="36"/>
      <c r="C235" s="37"/>
      <c r="D235" s="38"/>
      <c r="E235" s="38"/>
      <c r="F235" s="90" t="s">
        <v>199</v>
      </c>
      <c r="G235" s="90"/>
      <c r="H235" s="91"/>
      <c r="I235" s="91"/>
      <c r="J235" s="91"/>
      <c r="K235" s="91"/>
      <c r="L235" s="91"/>
      <c r="M235" s="91"/>
      <c r="N235" s="91"/>
    </row>
    <row r="236" spans="2:14" ht="15.75">
      <c r="B236" s="39"/>
      <c r="C236" s="40" t="s">
        <v>200</v>
      </c>
      <c r="D236" s="41"/>
      <c r="E236" s="42"/>
      <c r="F236" s="92" t="s">
        <v>201</v>
      </c>
      <c r="G236" s="92"/>
      <c r="H236" s="93"/>
      <c r="I236" s="93"/>
      <c r="J236" s="93"/>
      <c r="K236" s="93"/>
      <c r="L236" s="93"/>
      <c r="M236" s="93"/>
      <c r="N236" s="93"/>
    </row>
    <row r="237" spans="2:14" ht="15.75">
      <c r="B237" s="43"/>
      <c r="C237" s="44"/>
      <c r="D237" s="42"/>
      <c r="E237" s="42"/>
      <c r="F237" s="94" t="s">
        <v>202</v>
      </c>
      <c r="G237" s="94"/>
      <c r="H237" s="95"/>
      <c r="I237" s="95"/>
      <c r="J237" s="95"/>
      <c r="K237" s="95"/>
      <c r="L237" s="95"/>
      <c r="M237" s="95"/>
      <c r="N237" s="95"/>
    </row>
    <row r="238" spans="2:14" ht="20.25">
      <c r="B238" s="45"/>
      <c r="C238" s="46" t="s">
        <v>203</v>
      </c>
      <c r="D238" s="47"/>
      <c r="E238" s="42"/>
      <c r="F238" s="96" t="s">
        <v>204</v>
      </c>
      <c r="G238" s="96"/>
      <c r="H238" s="97"/>
      <c r="I238" s="97"/>
      <c r="J238" s="97"/>
      <c r="K238" s="48" t="s">
        <v>205</v>
      </c>
      <c r="L238" s="98"/>
      <c r="M238" s="98"/>
      <c r="N238" s="98"/>
    </row>
    <row r="239" spans="2:14" ht="15.75">
      <c r="B239" s="49"/>
      <c r="C239" s="50"/>
      <c r="D239" s="42"/>
      <c r="E239" s="42"/>
      <c r="F239" s="51"/>
      <c r="G239" s="50"/>
      <c r="H239" s="50"/>
      <c r="I239" s="52"/>
      <c r="J239" s="53"/>
      <c r="K239" s="54"/>
      <c r="L239" s="54"/>
      <c r="M239" s="54"/>
      <c r="N239" s="55"/>
    </row>
    <row r="240" spans="2:14" ht="15.75">
      <c r="B240" s="56" t="s">
        <v>206</v>
      </c>
      <c r="C240" s="99" t="s">
        <v>187</v>
      </c>
      <c r="D240" s="99"/>
      <c r="E240" s="57"/>
      <c r="F240" s="58" t="s">
        <v>207</v>
      </c>
      <c r="G240" s="100" t="s">
        <v>262</v>
      </c>
      <c r="H240" s="100"/>
      <c r="I240" s="100"/>
      <c r="J240" s="100"/>
      <c r="K240" s="100"/>
      <c r="L240" s="100"/>
      <c r="M240" s="100"/>
      <c r="N240" s="100"/>
    </row>
    <row r="241" spans="2:14" ht="15">
      <c r="B241" s="59" t="s">
        <v>209</v>
      </c>
      <c r="C241" s="101" t="s">
        <v>263</v>
      </c>
      <c r="D241" s="101"/>
      <c r="E241" s="60"/>
      <c r="F241" s="61" t="s">
        <v>211</v>
      </c>
      <c r="G241" s="102" t="s">
        <v>264</v>
      </c>
      <c r="H241" s="102"/>
      <c r="I241" s="102"/>
      <c r="J241" s="102"/>
      <c r="K241" s="102"/>
      <c r="L241" s="102"/>
      <c r="M241" s="102"/>
      <c r="N241" s="102"/>
    </row>
    <row r="242" spans="2:14" ht="15">
      <c r="B242" s="62" t="s">
        <v>213</v>
      </c>
      <c r="C242" s="103" t="s">
        <v>265</v>
      </c>
      <c r="D242" s="103"/>
      <c r="E242" s="60"/>
      <c r="F242" s="63" t="s">
        <v>215</v>
      </c>
      <c r="G242" s="104" t="s">
        <v>266</v>
      </c>
      <c r="H242" s="104"/>
      <c r="I242" s="104"/>
      <c r="J242" s="104"/>
      <c r="K242" s="104"/>
      <c r="L242" s="104"/>
      <c r="M242" s="104"/>
      <c r="N242" s="104"/>
    </row>
    <row r="243" spans="2:14" ht="15">
      <c r="B243" s="62" t="s">
        <v>217</v>
      </c>
      <c r="C243" s="103" t="s">
        <v>267</v>
      </c>
      <c r="D243" s="103"/>
      <c r="E243" s="60"/>
      <c r="F243" s="64" t="s">
        <v>219</v>
      </c>
      <c r="G243" s="104" t="s">
        <v>268</v>
      </c>
      <c r="H243" s="104"/>
      <c r="I243" s="104"/>
      <c r="J243" s="104"/>
      <c r="K243" s="104"/>
      <c r="L243" s="104"/>
      <c r="M243" s="104"/>
      <c r="N243" s="104"/>
    </row>
    <row r="244" spans="2:14" ht="15.75">
      <c r="B244" s="65"/>
      <c r="C244" s="42"/>
      <c r="D244" s="42"/>
      <c r="E244" s="42"/>
      <c r="F244" s="51"/>
      <c r="G244" s="66"/>
      <c r="H244" s="66"/>
      <c r="I244" s="66"/>
      <c r="J244" s="42"/>
      <c r="K244" s="42"/>
      <c r="L244" s="42"/>
      <c r="M244" s="67"/>
      <c r="N244" s="68"/>
    </row>
    <row r="245" spans="2:14" ht="15.75">
      <c r="B245" s="69" t="s">
        <v>221</v>
      </c>
      <c r="C245" s="42"/>
      <c r="D245" s="42"/>
      <c r="E245" s="42"/>
      <c r="F245" s="70">
        <v>1</v>
      </c>
      <c r="G245" s="70">
        <v>2</v>
      </c>
      <c r="H245" s="70">
        <v>3</v>
      </c>
      <c r="I245" s="70">
        <v>4</v>
      </c>
      <c r="J245" s="70">
        <v>5</v>
      </c>
      <c r="K245" s="105" t="s">
        <v>7</v>
      </c>
      <c r="L245" s="105"/>
      <c r="M245" s="70" t="s">
        <v>222</v>
      </c>
      <c r="N245" s="71" t="s">
        <v>223</v>
      </c>
    </row>
    <row r="246" spans="2:14" ht="15">
      <c r="B246" s="72" t="s">
        <v>224</v>
      </c>
      <c r="C246" s="73" t="str">
        <f>IF(C241&gt;"",C241,"")</f>
        <v>Mustonen Aleksi</v>
      </c>
      <c r="D246" s="73" t="str">
        <f>IF(G241&gt;"",G241,"")</f>
        <v>Tamminen Tero</v>
      </c>
      <c r="E246" s="74"/>
      <c r="F246" s="75">
        <v>-9</v>
      </c>
      <c r="G246" s="75">
        <v>5</v>
      </c>
      <c r="H246" s="75">
        <v>5</v>
      </c>
      <c r="I246" s="75">
        <v>9</v>
      </c>
      <c r="J246" s="75"/>
      <c r="K246" s="76">
        <f>IF(ISBLANK(F246),"",COUNTIF(F246:J246,"&gt;=0"))</f>
        <v>3</v>
      </c>
      <c r="L246" s="77">
        <f>IF(ISBLANK(F246),"",(IF(LEFT(F246,1)="-",1,0)+IF(LEFT(G246,1)="-",1,0)+IF(LEFT(H246,1)="-",1,0)+IF(LEFT(I246,1)="-",1,0)+IF(LEFT(J246,1)="-",1,0)))</f>
        <v>1</v>
      </c>
      <c r="M246" s="78">
        <f aca="true" t="shared" si="7" ref="M246:N250">IF(K246=3,1,"")</f>
        <v>1</v>
      </c>
      <c r="N246" s="78">
        <f t="shared" si="7"/>
      </c>
    </row>
    <row r="247" spans="2:14" ht="15">
      <c r="B247" s="72" t="s">
        <v>225</v>
      </c>
      <c r="C247" s="73" t="str">
        <f>IF(C242&gt;"",C242,"")</f>
        <v>Pullinen Leonid</v>
      </c>
      <c r="D247" s="73" t="str">
        <f>IF(G242&gt;"",G242,"")</f>
        <v>Xisheng Cong</v>
      </c>
      <c r="E247" s="74"/>
      <c r="F247" s="75">
        <v>-12</v>
      </c>
      <c r="G247" s="75">
        <v>4</v>
      </c>
      <c r="H247" s="75">
        <v>9</v>
      </c>
      <c r="I247" s="75">
        <v>8</v>
      </c>
      <c r="J247" s="75"/>
      <c r="K247" s="76">
        <f>IF(ISBLANK(F247),"",COUNTIF(F247:J247,"&gt;=0"))</f>
        <v>3</v>
      </c>
      <c r="L247" s="77">
        <f>IF(ISBLANK(F247),"",(IF(LEFT(F247,1)="-",1,0)+IF(LEFT(G247,1)="-",1,0)+IF(LEFT(H247,1)="-",1,0)+IF(LEFT(I247,1)="-",1,0)+IF(LEFT(J247,1)="-",1,0)))</f>
        <v>1</v>
      </c>
      <c r="M247" s="78">
        <f t="shared" si="7"/>
        <v>1</v>
      </c>
      <c r="N247" s="78">
        <f t="shared" si="7"/>
      </c>
    </row>
    <row r="248" spans="2:14" ht="15">
      <c r="B248" s="72" t="s">
        <v>226</v>
      </c>
      <c r="C248" s="73" t="str">
        <f>IF(C243&gt;"",C243,"")</f>
        <v>Kahlos Juho</v>
      </c>
      <c r="D248" s="73" t="str">
        <f>IF(G243&gt;"",G243,"")</f>
        <v>Adewole Akeem</v>
      </c>
      <c r="E248" s="74"/>
      <c r="F248" s="75">
        <v>10</v>
      </c>
      <c r="G248" s="75">
        <v>4</v>
      </c>
      <c r="H248" s="75">
        <v>8</v>
      </c>
      <c r="I248" s="75"/>
      <c r="J248" s="75"/>
      <c r="K248" s="76">
        <f>IF(ISBLANK(F248),"",COUNTIF(F248:J248,"&gt;=0"))</f>
        <v>3</v>
      </c>
      <c r="L248" s="77">
        <f>IF(ISBLANK(F248),"",(IF(LEFT(F248,1)="-",1,0)+IF(LEFT(G248,1)="-",1,0)+IF(LEFT(H248,1)="-",1,0)+IF(LEFT(I248,1)="-",1,0)+IF(LEFT(J248,1)="-",1,0)))</f>
        <v>0</v>
      </c>
      <c r="M248" s="78">
        <f t="shared" si="7"/>
        <v>1</v>
      </c>
      <c r="N248" s="78">
        <f t="shared" si="7"/>
      </c>
    </row>
    <row r="249" spans="2:14" ht="15">
      <c r="B249" s="72" t="s">
        <v>227</v>
      </c>
      <c r="C249" s="73" t="str">
        <f>IF(C241&gt;"",C241,"")</f>
        <v>Mustonen Aleksi</v>
      </c>
      <c r="D249" s="73" t="str">
        <f>IF(G242&gt;"",G242,"")</f>
        <v>Xisheng Cong</v>
      </c>
      <c r="E249" s="74"/>
      <c r="F249" s="75"/>
      <c r="G249" s="75"/>
      <c r="H249" s="75"/>
      <c r="I249" s="75"/>
      <c r="J249" s="75"/>
      <c r="K249" s="76">
        <f>IF(ISBLANK(F249),"",COUNTIF(F249:J249,"&gt;=0"))</f>
      </c>
      <c r="L249" s="77">
        <f>IF(ISBLANK(F249),"",(IF(LEFT(F249,1)="-",1,0)+IF(LEFT(G249,1)="-",1,0)+IF(LEFT(H249,1)="-",1,0)+IF(LEFT(I249,1)="-",1,0)+IF(LEFT(J249,1)="-",1,0)))</f>
      </c>
      <c r="M249" s="78">
        <f t="shared" si="7"/>
      </c>
      <c r="N249" s="78">
        <f t="shared" si="7"/>
      </c>
    </row>
    <row r="250" spans="2:14" ht="15">
      <c r="B250" s="72" t="s">
        <v>228</v>
      </c>
      <c r="C250" s="73" t="str">
        <f>IF(C242&gt;"",C242,"")</f>
        <v>Pullinen Leonid</v>
      </c>
      <c r="D250" s="73" t="str">
        <f>IF(G241&gt;"",G241,"")</f>
        <v>Tamminen Tero</v>
      </c>
      <c r="E250" s="74"/>
      <c r="F250" s="75"/>
      <c r="G250" s="75"/>
      <c r="H250" s="75"/>
      <c r="I250" s="75"/>
      <c r="J250" s="75"/>
      <c r="K250" s="76">
        <f>IF(ISBLANK(F250),"",COUNTIF(F250:J250,"&gt;=0"))</f>
      </c>
      <c r="L250" s="77">
        <f>IF(ISBLANK(F250),"",(IF(LEFT(F250,1)="-",1,0)+IF(LEFT(G250,1)="-",1,0)+IF(LEFT(H250,1)="-",1,0)+IF(LEFT(I250,1)="-",1,0)+IF(LEFT(J250,1)="-",1,0)))</f>
      </c>
      <c r="M250" s="78">
        <f t="shared" si="7"/>
      </c>
      <c r="N250" s="78">
        <f t="shared" si="7"/>
      </c>
    </row>
    <row r="251" spans="2:14" ht="15.75">
      <c r="B251" s="65"/>
      <c r="C251" s="42"/>
      <c r="D251" s="42"/>
      <c r="E251" s="42"/>
      <c r="F251" s="42"/>
      <c r="G251" s="42"/>
      <c r="H251" s="42"/>
      <c r="I251" s="106" t="s">
        <v>229</v>
      </c>
      <c r="J251" s="106"/>
      <c r="K251" s="79">
        <f>SUM(K246:K250)</f>
        <v>9</v>
      </c>
      <c r="L251" s="79">
        <f>SUM(L246:L250)</f>
        <v>2</v>
      </c>
      <c r="M251" s="79">
        <f>SUM(M246:M250)</f>
        <v>3</v>
      </c>
      <c r="N251" s="79">
        <f>SUM(N246:N250)</f>
        <v>0</v>
      </c>
    </row>
    <row r="252" spans="2:14" ht="15.75">
      <c r="B252" s="80" t="s">
        <v>230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81"/>
    </row>
    <row r="253" spans="2:14" ht="15.75">
      <c r="B253" s="82" t="s">
        <v>231</v>
      </c>
      <c r="C253" s="83"/>
      <c r="D253" s="83" t="s">
        <v>232</v>
      </c>
      <c r="E253" s="84"/>
      <c r="F253" s="83"/>
      <c r="G253" s="83" t="s">
        <v>36</v>
      </c>
      <c r="H253" s="84"/>
      <c r="I253" s="83"/>
      <c r="J253" s="85" t="s">
        <v>233</v>
      </c>
      <c r="K253" s="47"/>
      <c r="L253" s="42"/>
      <c r="M253" s="42"/>
      <c r="N253" s="81"/>
    </row>
    <row r="254" spans="2:14" ht="18">
      <c r="B254" s="65"/>
      <c r="C254" s="42"/>
      <c r="D254" s="42"/>
      <c r="E254" s="42"/>
      <c r="F254" s="42"/>
      <c r="G254" s="42"/>
      <c r="H254" s="42"/>
      <c r="I254" s="42"/>
      <c r="J254" s="107" t="str">
        <f>IF(M251=3,C240,IF(N251=3,G240,""))</f>
        <v>TIP-70 1</v>
      </c>
      <c r="K254" s="107"/>
      <c r="L254" s="107"/>
      <c r="M254" s="107"/>
      <c r="N254" s="107"/>
    </row>
    <row r="255" spans="2:14" ht="18">
      <c r="B255" s="86"/>
      <c r="C255" s="87"/>
      <c r="D255" s="87"/>
      <c r="E255" s="87"/>
      <c r="F255" s="87"/>
      <c r="G255" s="87"/>
      <c r="H255" s="87"/>
      <c r="I255" s="87"/>
      <c r="J255" s="88"/>
      <c r="K255" s="88"/>
      <c r="L255" s="88"/>
      <c r="M255" s="88"/>
      <c r="N255" s="89"/>
    </row>
    <row r="258" spans="2:14" ht="15.75">
      <c r="B258" s="36"/>
      <c r="C258" s="37"/>
      <c r="D258" s="38"/>
      <c r="E258" s="38"/>
      <c r="F258" s="90" t="s">
        <v>199</v>
      </c>
      <c r="G258" s="90"/>
      <c r="H258" s="91"/>
      <c r="I258" s="91"/>
      <c r="J258" s="91"/>
      <c r="K258" s="91"/>
      <c r="L258" s="91"/>
      <c r="M258" s="91"/>
      <c r="N258" s="91"/>
    </row>
    <row r="259" spans="2:14" ht="15.75">
      <c r="B259" s="39"/>
      <c r="C259" s="40" t="s">
        <v>200</v>
      </c>
      <c r="D259" s="41"/>
      <c r="E259" s="42"/>
      <c r="F259" s="92" t="s">
        <v>201</v>
      </c>
      <c r="G259" s="92"/>
      <c r="H259" s="93"/>
      <c r="I259" s="93"/>
      <c r="J259" s="93"/>
      <c r="K259" s="93"/>
      <c r="L259" s="93"/>
      <c r="M259" s="93"/>
      <c r="N259" s="93"/>
    </row>
    <row r="260" spans="2:14" ht="15.75">
      <c r="B260" s="43"/>
      <c r="C260" s="44"/>
      <c r="D260" s="42"/>
      <c r="E260" s="42"/>
      <c r="F260" s="94" t="s">
        <v>202</v>
      </c>
      <c r="G260" s="94"/>
      <c r="H260" s="95"/>
      <c r="I260" s="95"/>
      <c r="J260" s="95"/>
      <c r="K260" s="95"/>
      <c r="L260" s="95"/>
      <c r="M260" s="95"/>
      <c r="N260" s="95"/>
    </row>
    <row r="261" spans="2:14" ht="20.25">
      <c r="B261" s="45"/>
      <c r="C261" s="46" t="s">
        <v>203</v>
      </c>
      <c r="D261" s="47"/>
      <c r="E261" s="42"/>
      <c r="F261" s="96" t="s">
        <v>204</v>
      </c>
      <c r="G261" s="96"/>
      <c r="H261" s="97"/>
      <c r="I261" s="97"/>
      <c r="J261" s="97"/>
      <c r="K261" s="48" t="s">
        <v>205</v>
      </c>
      <c r="L261" s="98"/>
      <c r="M261" s="98"/>
      <c r="N261" s="98"/>
    </row>
    <row r="262" spans="2:14" ht="15.75">
      <c r="B262" s="49"/>
      <c r="C262" s="50"/>
      <c r="D262" s="42"/>
      <c r="E262" s="42"/>
      <c r="F262" s="51"/>
      <c r="G262" s="50"/>
      <c r="H262" s="50"/>
      <c r="I262" s="52"/>
      <c r="J262" s="53"/>
      <c r="K262" s="54"/>
      <c r="L262" s="54"/>
      <c r="M262" s="54"/>
      <c r="N262" s="55"/>
    </row>
    <row r="263" spans="2:14" ht="15.75">
      <c r="B263" s="56" t="s">
        <v>206</v>
      </c>
      <c r="C263" s="99" t="s">
        <v>183</v>
      </c>
      <c r="D263" s="99"/>
      <c r="E263" s="57"/>
      <c r="F263" s="58" t="s">
        <v>207</v>
      </c>
      <c r="G263" s="100" t="s">
        <v>262</v>
      </c>
      <c r="H263" s="100"/>
      <c r="I263" s="100"/>
      <c r="J263" s="100"/>
      <c r="K263" s="100"/>
      <c r="L263" s="100"/>
      <c r="M263" s="100"/>
      <c r="N263" s="100"/>
    </row>
    <row r="264" spans="2:14" ht="15">
      <c r="B264" s="59" t="s">
        <v>209</v>
      </c>
      <c r="C264" s="101" t="s">
        <v>257</v>
      </c>
      <c r="D264" s="101"/>
      <c r="E264" s="60"/>
      <c r="F264" s="61" t="s">
        <v>211</v>
      </c>
      <c r="G264" s="102" t="s">
        <v>264</v>
      </c>
      <c r="H264" s="102"/>
      <c r="I264" s="102"/>
      <c r="J264" s="102"/>
      <c r="K264" s="102"/>
      <c r="L264" s="102"/>
      <c r="M264" s="102"/>
      <c r="N264" s="102"/>
    </row>
    <row r="265" spans="2:14" ht="15">
      <c r="B265" s="62" t="s">
        <v>213</v>
      </c>
      <c r="C265" s="103" t="s">
        <v>258</v>
      </c>
      <c r="D265" s="103"/>
      <c r="E265" s="60"/>
      <c r="F265" s="63" t="s">
        <v>215</v>
      </c>
      <c r="G265" s="104" t="s">
        <v>268</v>
      </c>
      <c r="H265" s="104"/>
      <c r="I265" s="104"/>
      <c r="J265" s="104"/>
      <c r="K265" s="104"/>
      <c r="L265" s="104"/>
      <c r="M265" s="104"/>
      <c r="N265" s="104"/>
    </row>
    <row r="266" spans="2:14" ht="15">
      <c r="B266" s="62" t="s">
        <v>217</v>
      </c>
      <c r="C266" s="103" t="s">
        <v>260</v>
      </c>
      <c r="D266" s="103"/>
      <c r="E266" s="60"/>
      <c r="F266" s="64" t="s">
        <v>219</v>
      </c>
      <c r="G266" s="104" t="s">
        <v>266</v>
      </c>
      <c r="H266" s="104"/>
      <c r="I266" s="104"/>
      <c r="J266" s="104"/>
      <c r="K266" s="104"/>
      <c r="L266" s="104"/>
      <c r="M266" s="104"/>
      <c r="N266" s="104"/>
    </row>
    <row r="267" spans="2:14" ht="15.75">
      <c r="B267" s="65"/>
      <c r="C267" s="42"/>
      <c r="D267" s="42"/>
      <c r="E267" s="42"/>
      <c r="F267" s="51"/>
      <c r="G267" s="66"/>
      <c r="H267" s="66"/>
      <c r="I267" s="66"/>
      <c r="J267" s="42"/>
      <c r="K267" s="42"/>
      <c r="L267" s="42"/>
      <c r="M267" s="67"/>
      <c r="N267" s="68"/>
    </row>
    <row r="268" spans="2:14" ht="15.75">
      <c r="B268" s="69" t="s">
        <v>221</v>
      </c>
      <c r="C268" s="42"/>
      <c r="D268" s="42"/>
      <c r="E268" s="42"/>
      <c r="F268" s="70">
        <v>1</v>
      </c>
      <c r="G268" s="70">
        <v>2</v>
      </c>
      <c r="H268" s="70">
        <v>3</v>
      </c>
      <c r="I268" s="70">
        <v>4</v>
      </c>
      <c r="J268" s="70">
        <v>5</v>
      </c>
      <c r="K268" s="105" t="s">
        <v>7</v>
      </c>
      <c r="L268" s="105"/>
      <c r="M268" s="70" t="s">
        <v>222</v>
      </c>
      <c r="N268" s="71" t="s">
        <v>223</v>
      </c>
    </row>
    <row r="269" spans="2:14" ht="15">
      <c r="B269" s="72" t="s">
        <v>224</v>
      </c>
      <c r="C269" s="73" t="str">
        <f>IF(C264&gt;"",C264,"")</f>
        <v>Hattunen Sami</v>
      </c>
      <c r="D269" s="73" t="str">
        <f>IF(G264&gt;"",G264,"")</f>
        <v>Tamminen Tero</v>
      </c>
      <c r="E269" s="74"/>
      <c r="F269" s="75">
        <v>6</v>
      </c>
      <c r="G269" s="75">
        <v>7</v>
      </c>
      <c r="H269" s="75">
        <v>-6</v>
      </c>
      <c r="I269" s="75">
        <v>4</v>
      </c>
      <c r="J269" s="75"/>
      <c r="K269" s="76">
        <f>IF(ISBLANK(F269),"",COUNTIF(F269:J269,"&gt;=0"))</f>
        <v>3</v>
      </c>
      <c r="L269" s="77">
        <f>IF(ISBLANK(F269),"",(IF(LEFT(F269,1)="-",1,0)+IF(LEFT(G269,1)="-",1,0)+IF(LEFT(H269,1)="-",1,0)+IF(LEFT(I269,1)="-",1,0)+IF(LEFT(J269,1)="-",1,0)))</f>
        <v>1</v>
      </c>
      <c r="M269" s="78">
        <f aca="true" t="shared" si="8" ref="M269:N273">IF(K269=3,1,"")</f>
        <v>1</v>
      </c>
      <c r="N269" s="78">
        <f t="shared" si="8"/>
      </c>
    </row>
    <row r="270" spans="2:14" ht="15">
      <c r="B270" s="72" t="s">
        <v>225</v>
      </c>
      <c r="C270" s="73" t="str">
        <f>IF(C265&gt;"",C265,"")</f>
        <v>Lahtinen Jorma</v>
      </c>
      <c r="D270" s="73" t="str">
        <f>IF(G265&gt;"",G265,"")</f>
        <v>Adewole Akeem</v>
      </c>
      <c r="E270" s="74"/>
      <c r="F270" s="75">
        <v>5</v>
      </c>
      <c r="G270" s="75">
        <v>7</v>
      </c>
      <c r="H270" s="75">
        <v>-9</v>
      </c>
      <c r="I270" s="75">
        <v>2</v>
      </c>
      <c r="J270" s="75"/>
      <c r="K270" s="76">
        <f>IF(ISBLANK(F270),"",COUNTIF(F270:J270,"&gt;=0"))</f>
        <v>3</v>
      </c>
      <c r="L270" s="77">
        <f>IF(ISBLANK(F270),"",(IF(LEFT(F270,1)="-",1,0)+IF(LEFT(G270,1)="-",1,0)+IF(LEFT(H270,1)="-",1,0)+IF(LEFT(I270,1)="-",1,0)+IF(LEFT(J270,1)="-",1,0)))</f>
        <v>1</v>
      </c>
      <c r="M270" s="78">
        <f t="shared" si="8"/>
        <v>1</v>
      </c>
      <c r="N270" s="78">
        <f t="shared" si="8"/>
      </c>
    </row>
    <row r="271" spans="2:14" ht="15">
      <c r="B271" s="72" t="s">
        <v>226</v>
      </c>
      <c r="C271" s="73" t="str">
        <f>IF(C266&gt;"",C266,"")</f>
        <v>Jokinen Antti</v>
      </c>
      <c r="D271" s="73" t="str">
        <f>IF(G266&gt;"",G266,"")</f>
        <v>Xisheng Cong</v>
      </c>
      <c r="E271" s="74"/>
      <c r="F271" s="75">
        <v>7</v>
      </c>
      <c r="G271" s="75">
        <v>7</v>
      </c>
      <c r="H271" s="75">
        <v>8</v>
      </c>
      <c r="I271" s="75"/>
      <c r="J271" s="75"/>
      <c r="K271" s="76">
        <f>IF(ISBLANK(F271),"",COUNTIF(F271:J271,"&gt;=0"))</f>
        <v>3</v>
      </c>
      <c r="L271" s="77">
        <f>IF(ISBLANK(F271),"",(IF(LEFT(F271,1)="-",1,0)+IF(LEFT(G271,1)="-",1,0)+IF(LEFT(H271,1)="-",1,0)+IF(LEFT(I271,1)="-",1,0)+IF(LEFT(J271,1)="-",1,0)))</f>
        <v>0</v>
      </c>
      <c r="M271" s="78">
        <f t="shared" si="8"/>
        <v>1</v>
      </c>
      <c r="N271" s="78">
        <f t="shared" si="8"/>
      </c>
    </row>
    <row r="272" spans="2:14" ht="15">
      <c r="B272" s="72" t="s">
        <v>227</v>
      </c>
      <c r="C272" s="73" t="str">
        <f>IF(C264&gt;"",C264,"")</f>
        <v>Hattunen Sami</v>
      </c>
      <c r="D272" s="73" t="str">
        <f>IF(G265&gt;"",G265,"")</f>
        <v>Adewole Akeem</v>
      </c>
      <c r="E272" s="74"/>
      <c r="F272" s="75"/>
      <c r="G272" s="75"/>
      <c r="H272" s="75"/>
      <c r="I272" s="75"/>
      <c r="J272" s="75"/>
      <c r="K272" s="76">
        <f>IF(ISBLANK(F272),"",COUNTIF(F272:J272,"&gt;=0"))</f>
      </c>
      <c r="L272" s="77">
        <f>IF(ISBLANK(F272),"",(IF(LEFT(F272,1)="-",1,0)+IF(LEFT(G272,1)="-",1,0)+IF(LEFT(H272,1)="-",1,0)+IF(LEFT(I272,1)="-",1,0)+IF(LEFT(J272,1)="-",1,0)))</f>
      </c>
      <c r="M272" s="78">
        <f t="shared" si="8"/>
      </c>
      <c r="N272" s="78">
        <f t="shared" si="8"/>
      </c>
    </row>
    <row r="273" spans="2:14" ht="15">
      <c r="B273" s="72" t="s">
        <v>228</v>
      </c>
      <c r="C273" s="73" t="str">
        <f>IF(C265&gt;"",C265,"")</f>
        <v>Lahtinen Jorma</v>
      </c>
      <c r="D273" s="73" t="str">
        <f>IF(G264&gt;"",G264,"")</f>
        <v>Tamminen Tero</v>
      </c>
      <c r="E273" s="74"/>
      <c r="F273" s="75"/>
      <c r="G273" s="75"/>
      <c r="H273" s="75"/>
      <c r="I273" s="75"/>
      <c r="J273" s="75"/>
      <c r="K273" s="76">
        <f>IF(ISBLANK(F273),"",COUNTIF(F273:J273,"&gt;=0"))</f>
      </c>
      <c r="L273" s="77">
        <f>IF(ISBLANK(F273),"",(IF(LEFT(F273,1)="-",1,0)+IF(LEFT(G273,1)="-",1,0)+IF(LEFT(H273,1)="-",1,0)+IF(LEFT(I273,1)="-",1,0)+IF(LEFT(J273,1)="-",1,0)))</f>
      </c>
      <c r="M273" s="78">
        <f t="shared" si="8"/>
      </c>
      <c r="N273" s="78">
        <f t="shared" si="8"/>
      </c>
    </row>
    <row r="274" spans="2:14" ht="15.75">
      <c r="B274" s="65"/>
      <c r="C274" s="42"/>
      <c r="D274" s="42"/>
      <c r="E274" s="42"/>
      <c r="F274" s="42"/>
      <c r="G274" s="42"/>
      <c r="H274" s="42"/>
      <c r="I274" s="106" t="s">
        <v>229</v>
      </c>
      <c r="J274" s="106"/>
      <c r="K274" s="79">
        <f>SUM(K269:K273)</f>
        <v>9</v>
      </c>
      <c r="L274" s="79">
        <f>SUM(L269:L273)</f>
        <v>2</v>
      </c>
      <c r="M274" s="79">
        <f>SUM(M269:M273)</f>
        <v>3</v>
      </c>
      <c r="N274" s="79">
        <f>SUM(N269:N273)</f>
        <v>0</v>
      </c>
    </row>
    <row r="275" spans="2:14" ht="15.75">
      <c r="B275" s="80" t="s">
        <v>230</v>
      </c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81"/>
    </row>
    <row r="276" spans="2:14" ht="15.75">
      <c r="B276" s="82" t="s">
        <v>231</v>
      </c>
      <c r="C276" s="83"/>
      <c r="D276" s="83" t="s">
        <v>232</v>
      </c>
      <c r="E276" s="84"/>
      <c r="F276" s="83"/>
      <c r="G276" s="83" t="s">
        <v>36</v>
      </c>
      <c r="H276" s="84"/>
      <c r="I276" s="83"/>
      <c r="J276" s="85" t="s">
        <v>233</v>
      </c>
      <c r="K276" s="47"/>
      <c r="L276" s="42"/>
      <c r="M276" s="42"/>
      <c r="N276" s="81"/>
    </row>
    <row r="277" spans="2:14" ht="18">
      <c r="B277" s="65"/>
      <c r="C277" s="42"/>
      <c r="D277" s="42"/>
      <c r="E277" s="42"/>
      <c r="F277" s="42"/>
      <c r="G277" s="42"/>
      <c r="H277" s="42"/>
      <c r="I277" s="42"/>
      <c r="J277" s="107" t="str">
        <f>IF(M274=3,C263,IF(N274=3,G263,""))</f>
        <v>PT 75 1</v>
      </c>
      <c r="K277" s="107"/>
      <c r="L277" s="107"/>
      <c r="M277" s="107"/>
      <c r="N277" s="107"/>
    </row>
    <row r="278" spans="2:14" ht="18">
      <c r="B278" s="86"/>
      <c r="C278" s="87"/>
      <c r="D278" s="87"/>
      <c r="E278" s="87"/>
      <c r="F278" s="87"/>
      <c r="G278" s="87"/>
      <c r="H278" s="87"/>
      <c r="I278" s="87"/>
      <c r="J278" s="88"/>
      <c r="K278" s="88"/>
      <c r="L278" s="88"/>
      <c r="M278" s="88"/>
      <c r="N278" s="89"/>
    </row>
    <row r="281" spans="2:14" ht="15.75">
      <c r="B281" s="36"/>
      <c r="C281" s="37"/>
      <c r="D281" s="38"/>
      <c r="E281" s="38"/>
      <c r="F281" s="90" t="s">
        <v>199</v>
      </c>
      <c r="G281" s="90"/>
      <c r="H281" s="91"/>
      <c r="I281" s="91"/>
      <c r="J281" s="91"/>
      <c r="K281" s="91"/>
      <c r="L281" s="91"/>
      <c r="M281" s="91"/>
      <c r="N281" s="91"/>
    </row>
    <row r="282" spans="2:14" ht="15.75">
      <c r="B282" s="39"/>
      <c r="C282" s="40" t="s">
        <v>200</v>
      </c>
      <c r="D282" s="41"/>
      <c r="E282" s="42"/>
      <c r="F282" s="92" t="s">
        <v>201</v>
      </c>
      <c r="G282" s="92"/>
      <c r="H282" s="93"/>
      <c r="I282" s="93"/>
      <c r="J282" s="93"/>
      <c r="K282" s="93"/>
      <c r="L282" s="93"/>
      <c r="M282" s="93"/>
      <c r="N282" s="93"/>
    </row>
    <row r="283" spans="2:14" ht="15.75">
      <c r="B283" s="43"/>
      <c r="C283" s="44"/>
      <c r="D283" s="42"/>
      <c r="E283" s="42"/>
      <c r="F283" s="94" t="s">
        <v>202</v>
      </c>
      <c r="G283" s="94"/>
      <c r="H283" s="95"/>
      <c r="I283" s="95"/>
      <c r="J283" s="95"/>
      <c r="K283" s="95"/>
      <c r="L283" s="95"/>
      <c r="M283" s="95"/>
      <c r="N283" s="95"/>
    </row>
    <row r="284" spans="2:14" ht="20.25">
      <c r="B284" s="45"/>
      <c r="C284" s="46" t="s">
        <v>203</v>
      </c>
      <c r="D284" s="47"/>
      <c r="E284" s="42"/>
      <c r="F284" s="96" t="s">
        <v>204</v>
      </c>
      <c r="G284" s="96"/>
      <c r="H284" s="97"/>
      <c r="I284" s="97"/>
      <c r="J284" s="97"/>
      <c r="K284" s="48" t="s">
        <v>205</v>
      </c>
      <c r="L284" s="98"/>
      <c r="M284" s="98"/>
      <c r="N284" s="98"/>
    </row>
    <row r="285" spans="2:14" ht="15.75">
      <c r="B285" s="49"/>
      <c r="C285" s="50"/>
      <c r="D285" s="42"/>
      <c r="E285" s="42"/>
      <c r="F285" s="51"/>
      <c r="G285" s="50"/>
      <c r="H285" s="50"/>
      <c r="I285" s="52"/>
      <c r="J285" s="53"/>
      <c r="K285" s="54"/>
      <c r="L285" s="54"/>
      <c r="M285" s="54"/>
      <c r="N285" s="55"/>
    </row>
    <row r="286" spans="2:14" ht="15.75">
      <c r="B286" s="56" t="s">
        <v>206</v>
      </c>
      <c r="C286" s="99" t="s">
        <v>269</v>
      </c>
      <c r="D286" s="99"/>
      <c r="E286" s="57"/>
      <c r="F286" s="58" t="s">
        <v>207</v>
      </c>
      <c r="G286" s="100" t="s">
        <v>191</v>
      </c>
      <c r="H286" s="100"/>
      <c r="I286" s="100"/>
      <c r="J286" s="100"/>
      <c r="K286" s="100"/>
      <c r="L286" s="100"/>
      <c r="M286" s="100"/>
      <c r="N286" s="100"/>
    </row>
    <row r="287" spans="2:14" ht="15">
      <c r="B287" s="59" t="s">
        <v>209</v>
      </c>
      <c r="C287" s="101" t="s">
        <v>263</v>
      </c>
      <c r="D287" s="101"/>
      <c r="E287" s="60"/>
      <c r="F287" s="61" t="s">
        <v>211</v>
      </c>
      <c r="G287" s="102" t="s">
        <v>256</v>
      </c>
      <c r="H287" s="102"/>
      <c r="I287" s="102"/>
      <c r="J287" s="102"/>
      <c r="K287" s="102"/>
      <c r="L287" s="102"/>
      <c r="M287" s="102"/>
      <c r="N287" s="102"/>
    </row>
    <row r="288" spans="2:14" ht="15">
      <c r="B288" s="62" t="s">
        <v>213</v>
      </c>
      <c r="C288" s="103" t="s">
        <v>267</v>
      </c>
      <c r="D288" s="103"/>
      <c r="E288" s="60"/>
      <c r="F288" s="63" t="s">
        <v>215</v>
      </c>
      <c r="G288" s="104" t="s">
        <v>259</v>
      </c>
      <c r="H288" s="104"/>
      <c r="I288" s="104"/>
      <c r="J288" s="104"/>
      <c r="K288" s="104"/>
      <c r="L288" s="104"/>
      <c r="M288" s="104"/>
      <c r="N288" s="104"/>
    </row>
    <row r="289" spans="2:14" ht="15">
      <c r="B289" s="62" t="s">
        <v>217</v>
      </c>
      <c r="C289" s="103" t="s">
        <v>265</v>
      </c>
      <c r="D289" s="103"/>
      <c r="E289" s="60"/>
      <c r="F289" s="64" t="s">
        <v>219</v>
      </c>
      <c r="G289" s="104" t="s">
        <v>261</v>
      </c>
      <c r="H289" s="104"/>
      <c r="I289" s="104"/>
      <c r="J289" s="104"/>
      <c r="K289" s="104"/>
      <c r="L289" s="104"/>
      <c r="M289" s="104"/>
      <c r="N289" s="104"/>
    </row>
    <row r="290" spans="2:14" ht="15.75">
      <c r="B290" s="65"/>
      <c r="C290" s="42"/>
      <c r="D290" s="42"/>
      <c r="E290" s="42"/>
      <c r="F290" s="51"/>
      <c r="G290" s="66"/>
      <c r="H290" s="66"/>
      <c r="I290" s="66"/>
      <c r="J290" s="42"/>
      <c r="K290" s="42"/>
      <c r="L290" s="42"/>
      <c r="M290" s="67"/>
      <c r="N290" s="68"/>
    </row>
    <row r="291" spans="2:14" ht="15.75">
      <c r="B291" s="69" t="s">
        <v>221</v>
      </c>
      <c r="C291" s="42"/>
      <c r="D291" s="42"/>
      <c r="E291" s="42"/>
      <c r="F291" s="70">
        <v>1</v>
      </c>
      <c r="G291" s="70">
        <v>2</v>
      </c>
      <c r="H291" s="70">
        <v>3</v>
      </c>
      <c r="I291" s="70">
        <v>4</v>
      </c>
      <c r="J291" s="70">
        <v>5</v>
      </c>
      <c r="K291" s="105" t="s">
        <v>7</v>
      </c>
      <c r="L291" s="105"/>
      <c r="M291" s="70" t="s">
        <v>222</v>
      </c>
      <c r="N291" s="71" t="s">
        <v>223</v>
      </c>
    </row>
    <row r="292" spans="2:14" ht="15">
      <c r="B292" s="72" t="s">
        <v>224</v>
      </c>
      <c r="C292" s="73" t="str">
        <f>IF(C287&gt;"",C287,"")</f>
        <v>Mustonen Aleksi</v>
      </c>
      <c r="D292" s="73" t="str">
        <f>IF(G287&gt;"",G287,"")</f>
        <v>Perkkiö Markus</v>
      </c>
      <c r="E292" s="74"/>
      <c r="F292" s="75">
        <v>5</v>
      </c>
      <c r="G292" s="75">
        <v>10</v>
      </c>
      <c r="H292" s="75">
        <v>3</v>
      </c>
      <c r="I292" s="75"/>
      <c r="J292" s="75"/>
      <c r="K292" s="76">
        <f>IF(ISBLANK(F292),"",COUNTIF(F292:J292,"&gt;=0"))</f>
        <v>3</v>
      </c>
      <c r="L292" s="77">
        <f>IF(ISBLANK(F292),"",(IF(LEFT(F292,1)="-",1,0)+IF(LEFT(G292,1)="-",1,0)+IF(LEFT(H292,1)="-",1,0)+IF(LEFT(I292,1)="-",1,0)+IF(LEFT(J292,1)="-",1,0)))</f>
        <v>0</v>
      </c>
      <c r="M292" s="78">
        <f aca="true" t="shared" si="9" ref="M292:N296">IF(K292=3,1,"")</f>
        <v>1</v>
      </c>
      <c r="N292" s="78">
        <f t="shared" si="9"/>
      </c>
    </row>
    <row r="293" spans="2:14" ht="15">
      <c r="B293" s="72" t="s">
        <v>225</v>
      </c>
      <c r="C293" s="73" t="str">
        <f>IF(C288&gt;"",C288,"")</f>
        <v>Kahlos Juho</v>
      </c>
      <c r="D293" s="73" t="str">
        <f>IF(G288&gt;"",G288,"")</f>
        <v>Kujala Henri</v>
      </c>
      <c r="E293" s="74"/>
      <c r="F293" s="75">
        <v>-7</v>
      </c>
      <c r="G293" s="75">
        <v>4</v>
      </c>
      <c r="H293" s="75">
        <v>7</v>
      </c>
      <c r="I293" s="75">
        <v>8</v>
      </c>
      <c r="J293" s="75"/>
      <c r="K293" s="76">
        <f>IF(ISBLANK(F293),"",COUNTIF(F293:J293,"&gt;=0"))</f>
        <v>3</v>
      </c>
      <c r="L293" s="77">
        <f>IF(ISBLANK(F293),"",(IF(LEFT(F293,1)="-",1,0)+IF(LEFT(G293,1)="-",1,0)+IF(LEFT(H293,1)="-",1,0)+IF(LEFT(I293,1)="-",1,0)+IF(LEFT(J293,1)="-",1,0)))</f>
        <v>1</v>
      </c>
      <c r="M293" s="78">
        <f t="shared" si="9"/>
        <v>1</v>
      </c>
      <c r="N293" s="78">
        <f t="shared" si="9"/>
      </c>
    </row>
    <row r="294" spans="2:14" ht="15">
      <c r="B294" s="72" t="s">
        <v>226</v>
      </c>
      <c r="C294" s="73" t="str">
        <f>IF(C289&gt;"",C289,"")</f>
        <v>Pullinen Leonid</v>
      </c>
      <c r="D294" s="73" t="str">
        <f>IF(G289&gt;"",G289,"")</f>
        <v>Lehtonen Tomi</v>
      </c>
      <c r="E294" s="74"/>
      <c r="F294" s="75">
        <v>12</v>
      </c>
      <c r="G294" s="75">
        <v>-6</v>
      </c>
      <c r="H294" s="75">
        <v>-8</v>
      </c>
      <c r="I294" s="75">
        <v>-5</v>
      </c>
      <c r="J294" s="75"/>
      <c r="K294" s="76">
        <f>IF(ISBLANK(F294),"",COUNTIF(F294:J294,"&gt;=0"))</f>
        <v>1</v>
      </c>
      <c r="L294" s="77">
        <f>IF(ISBLANK(F294),"",(IF(LEFT(F294,1)="-",1,0)+IF(LEFT(G294,1)="-",1,0)+IF(LEFT(H294,1)="-",1,0)+IF(LEFT(I294,1)="-",1,0)+IF(LEFT(J294,1)="-",1,0)))</f>
        <v>3</v>
      </c>
      <c r="M294" s="78">
        <f t="shared" si="9"/>
      </c>
      <c r="N294" s="78">
        <f t="shared" si="9"/>
        <v>1</v>
      </c>
    </row>
    <row r="295" spans="2:14" ht="15">
      <c r="B295" s="72" t="s">
        <v>227</v>
      </c>
      <c r="C295" s="73" t="str">
        <f>IF(C287&gt;"",C287,"")</f>
        <v>Mustonen Aleksi</v>
      </c>
      <c r="D295" s="73" t="str">
        <f>IF(G288&gt;"",G288,"")</f>
        <v>Kujala Henri</v>
      </c>
      <c r="E295" s="74"/>
      <c r="F295" s="75">
        <v>9</v>
      </c>
      <c r="G295" s="75">
        <v>5</v>
      </c>
      <c r="H295" s="75">
        <v>4</v>
      </c>
      <c r="I295" s="75"/>
      <c r="J295" s="75"/>
      <c r="K295" s="76">
        <f>IF(ISBLANK(F295),"",COUNTIF(F295:J295,"&gt;=0"))</f>
        <v>3</v>
      </c>
      <c r="L295" s="77">
        <f>IF(ISBLANK(F295),"",(IF(LEFT(F295,1)="-",1,0)+IF(LEFT(G295,1)="-",1,0)+IF(LEFT(H295,1)="-",1,0)+IF(LEFT(I295,1)="-",1,0)+IF(LEFT(J295,1)="-",1,0)))</f>
        <v>0</v>
      </c>
      <c r="M295" s="78">
        <f t="shared" si="9"/>
        <v>1</v>
      </c>
      <c r="N295" s="78">
        <f t="shared" si="9"/>
      </c>
    </row>
    <row r="296" spans="2:14" ht="15">
      <c r="B296" s="72" t="s">
        <v>228</v>
      </c>
      <c r="C296" s="73" t="str">
        <f>IF(C288&gt;"",C288,"")</f>
        <v>Kahlos Juho</v>
      </c>
      <c r="D296" s="73" t="str">
        <f>IF(G287&gt;"",G287,"")</f>
        <v>Perkkiö Markus</v>
      </c>
      <c r="E296" s="74"/>
      <c r="F296" s="75"/>
      <c r="G296" s="75"/>
      <c r="H296" s="75"/>
      <c r="I296" s="75"/>
      <c r="J296" s="75"/>
      <c r="K296" s="76">
        <f>IF(ISBLANK(F296),"",COUNTIF(F296:J296,"&gt;=0"))</f>
      </c>
      <c r="L296" s="77">
        <f>IF(ISBLANK(F296),"",(IF(LEFT(F296,1)="-",1,0)+IF(LEFT(G296,1)="-",1,0)+IF(LEFT(H296,1)="-",1,0)+IF(LEFT(I296,1)="-",1,0)+IF(LEFT(J296,1)="-",1,0)))</f>
      </c>
      <c r="M296" s="78">
        <f t="shared" si="9"/>
      </c>
      <c r="N296" s="78">
        <f t="shared" si="9"/>
      </c>
    </row>
    <row r="297" spans="2:14" ht="15.75">
      <c r="B297" s="65"/>
      <c r="C297" s="42"/>
      <c r="D297" s="42"/>
      <c r="E297" s="42"/>
      <c r="F297" s="42"/>
      <c r="G297" s="42"/>
      <c r="H297" s="42"/>
      <c r="I297" s="106" t="s">
        <v>229</v>
      </c>
      <c r="J297" s="106"/>
      <c r="K297" s="79">
        <f>SUM(K292:K296)</f>
        <v>10</v>
      </c>
      <c r="L297" s="79">
        <f>SUM(L292:L296)</f>
        <v>4</v>
      </c>
      <c r="M297" s="79">
        <f>SUM(M292:M296)</f>
        <v>3</v>
      </c>
      <c r="N297" s="79">
        <f>SUM(N292:N296)</f>
        <v>1</v>
      </c>
    </row>
    <row r="298" spans="2:14" ht="15.75">
      <c r="B298" s="80" t="s">
        <v>230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81"/>
    </row>
    <row r="299" spans="2:14" ht="15.75">
      <c r="B299" s="82" t="s">
        <v>231</v>
      </c>
      <c r="C299" s="83"/>
      <c r="D299" s="83" t="s">
        <v>232</v>
      </c>
      <c r="E299" s="84"/>
      <c r="F299" s="83"/>
      <c r="G299" s="83" t="s">
        <v>36</v>
      </c>
      <c r="H299" s="84"/>
      <c r="I299" s="83"/>
      <c r="J299" s="85" t="s">
        <v>233</v>
      </c>
      <c r="K299" s="47"/>
      <c r="L299" s="42"/>
      <c r="M299" s="42"/>
      <c r="N299" s="81"/>
    </row>
    <row r="300" spans="2:14" ht="18">
      <c r="B300" s="65"/>
      <c r="C300" s="42"/>
      <c r="D300" s="42"/>
      <c r="E300" s="42"/>
      <c r="F300" s="42"/>
      <c r="G300" s="42"/>
      <c r="H300" s="42"/>
      <c r="I300" s="42"/>
      <c r="J300" s="107" t="str">
        <f>IF(M297=3,C286,IF(N297=3,G286,""))</f>
        <v>Tip-70 1</v>
      </c>
      <c r="K300" s="107"/>
      <c r="L300" s="107"/>
      <c r="M300" s="107"/>
      <c r="N300" s="107"/>
    </row>
    <row r="301" spans="2:14" ht="18">
      <c r="B301" s="86"/>
      <c r="C301" s="87"/>
      <c r="D301" s="87"/>
      <c r="E301" s="87"/>
      <c r="F301" s="87"/>
      <c r="G301" s="87"/>
      <c r="H301" s="87"/>
      <c r="I301" s="87"/>
      <c r="J301" s="88"/>
      <c r="K301" s="88"/>
      <c r="L301" s="88"/>
      <c r="M301" s="88"/>
      <c r="N301" s="89"/>
    </row>
    <row r="304" spans="2:14" ht="15.75">
      <c r="B304" s="36"/>
      <c r="C304" s="37"/>
      <c r="D304" s="38"/>
      <c r="E304" s="38"/>
      <c r="F304" s="90" t="s">
        <v>199</v>
      </c>
      <c r="G304" s="90"/>
      <c r="H304" s="91"/>
      <c r="I304" s="91"/>
      <c r="J304" s="91"/>
      <c r="K304" s="91"/>
      <c r="L304" s="91"/>
      <c r="M304" s="91"/>
      <c r="N304" s="91"/>
    </row>
    <row r="305" spans="2:14" ht="15.75">
      <c r="B305" s="39"/>
      <c r="C305" s="40" t="s">
        <v>200</v>
      </c>
      <c r="D305" s="41"/>
      <c r="E305" s="42"/>
      <c r="F305" s="92" t="s">
        <v>201</v>
      </c>
      <c r="G305" s="92"/>
      <c r="H305" s="93"/>
      <c r="I305" s="93"/>
      <c r="J305" s="93"/>
      <c r="K305" s="93"/>
      <c r="L305" s="93"/>
      <c r="M305" s="93"/>
      <c r="N305" s="93"/>
    </row>
    <row r="306" spans="2:14" ht="15.75">
      <c r="B306" s="43"/>
      <c r="C306" s="44"/>
      <c r="D306" s="42"/>
      <c r="E306" s="42"/>
      <c r="F306" s="94" t="s">
        <v>202</v>
      </c>
      <c r="G306" s="94"/>
      <c r="H306" s="95"/>
      <c r="I306" s="95"/>
      <c r="J306" s="95"/>
      <c r="K306" s="95"/>
      <c r="L306" s="95"/>
      <c r="M306" s="95"/>
      <c r="N306" s="95"/>
    </row>
    <row r="307" spans="2:14" ht="20.25">
      <c r="B307" s="45"/>
      <c r="C307" s="46" t="s">
        <v>203</v>
      </c>
      <c r="D307" s="47"/>
      <c r="E307" s="42"/>
      <c r="F307" s="96" t="s">
        <v>204</v>
      </c>
      <c r="G307" s="96"/>
      <c r="H307" s="97"/>
      <c r="I307" s="97"/>
      <c r="J307" s="97"/>
      <c r="K307" s="48" t="s">
        <v>205</v>
      </c>
      <c r="L307" s="98"/>
      <c r="M307" s="98"/>
      <c r="N307" s="98"/>
    </row>
    <row r="308" spans="2:14" ht="15.75">
      <c r="B308" s="49"/>
      <c r="C308" s="50"/>
      <c r="D308" s="42"/>
      <c r="E308" s="42"/>
      <c r="F308" s="51"/>
      <c r="G308" s="50"/>
      <c r="H308" s="50"/>
      <c r="I308" s="52"/>
      <c r="J308" s="53"/>
      <c r="K308" s="54"/>
      <c r="L308" s="54"/>
      <c r="M308" s="54"/>
      <c r="N308" s="55"/>
    </row>
    <row r="309" spans="2:14" ht="15.75">
      <c r="B309" s="56" t="s">
        <v>206</v>
      </c>
      <c r="C309" s="99" t="s">
        <v>183</v>
      </c>
      <c r="D309" s="99"/>
      <c r="E309" s="57"/>
      <c r="F309" s="58" t="s">
        <v>207</v>
      </c>
      <c r="G309" s="100" t="s">
        <v>269</v>
      </c>
      <c r="H309" s="100"/>
      <c r="I309" s="100"/>
      <c r="J309" s="100"/>
      <c r="K309" s="100"/>
      <c r="L309" s="100"/>
      <c r="M309" s="100"/>
      <c r="N309" s="100"/>
    </row>
    <row r="310" spans="2:14" ht="15">
      <c r="B310" s="59" t="s">
        <v>209</v>
      </c>
      <c r="C310" s="101" t="s">
        <v>257</v>
      </c>
      <c r="D310" s="101"/>
      <c r="E310" s="60"/>
      <c r="F310" s="61" t="s">
        <v>211</v>
      </c>
      <c r="G310" s="102" t="s">
        <v>267</v>
      </c>
      <c r="H310" s="102"/>
      <c r="I310" s="102"/>
      <c r="J310" s="102"/>
      <c r="K310" s="102"/>
      <c r="L310" s="102"/>
      <c r="M310" s="102"/>
      <c r="N310" s="102"/>
    </row>
    <row r="311" spans="2:14" ht="15">
      <c r="B311" s="62" t="s">
        <v>213</v>
      </c>
      <c r="C311" s="103" t="s">
        <v>258</v>
      </c>
      <c r="D311" s="103"/>
      <c r="E311" s="60"/>
      <c r="F311" s="63" t="s">
        <v>215</v>
      </c>
      <c r="G311" s="104" t="s">
        <v>263</v>
      </c>
      <c r="H311" s="104"/>
      <c r="I311" s="104"/>
      <c r="J311" s="104"/>
      <c r="K311" s="104"/>
      <c r="L311" s="104"/>
      <c r="M311" s="104"/>
      <c r="N311" s="104"/>
    </row>
    <row r="312" spans="2:14" ht="15">
      <c r="B312" s="62" t="s">
        <v>217</v>
      </c>
      <c r="C312" s="103" t="s">
        <v>260</v>
      </c>
      <c r="D312" s="103"/>
      <c r="E312" s="60"/>
      <c r="F312" s="64" t="s">
        <v>219</v>
      </c>
      <c r="G312" s="104" t="s">
        <v>265</v>
      </c>
      <c r="H312" s="104"/>
      <c r="I312" s="104"/>
      <c r="J312" s="104"/>
      <c r="K312" s="104"/>
      <c r="L312" s="104"/>
      <c r="M312" s="104"/>
      <c r="N312" s="104"/>
    </row>
    <row r="313" spans="2:14" ht="15.75">
      <c r="B313" s="65"/>
      <c r="C313" s="42"/>
      <c r="D313" s="42"/>
      <c r="E313" s="42"/>
      <c r="F313" s="51"/>
      <c r="G313" s="66"/>
      <c r="H313" s="66"/>
      <c r="I313" s="66"/>
      <c r="J313" s="42"/>
      <c r="K313" s="42"/>
      <c r="L313" s="42"/>
      <c r="M313" s="67"/>
      <c r="N313" s="68"/>
    </row>
    <row r="314" spans="2:14" ht="15.75">
      <c r="B314" s="69" t="s">
        <v>221</v>
      </c>
      <c r="C314" s="42"/>
      <c r="D314" s="42"/>
      <c r="E314" s="42"/>
      <c r="F314" s="70">
        <v>1</v>
      </c>
      <c r="G314" s="70">
        <v>2</v>
      </c>
      <c r="H314" s="70">
        <v>3</v>
      </c>
      <c r="I314" s="70">
        <v>4</v>
      </c>
      <c r="J314" s="70">
        <v>5</v>
      </c>
      <c r="K314" s="105" t="s">
        <v>7</v>
      </c>
      <c r="L314" s="105"/>
      <c r="M314" s="70" t="s">
        <v>222</v>
      </c>
      <c r="N314" s="71" t="s">
        <v>223</v>
      </c>
    </row>
    <row r="315" spans="2:14" ht="15">
      <c r="B315" s="72" t="s">
        <v>224</v>
      </c>
      <c r="C315" s="73" t="str">
        <f>IF(C310&gt;"",C310,"")</f>
        <v>Hattunen Sami</v>
      </c>
      <c r="D315" s="73" t="str">
        <f>IF(G310&gt;"",G310,"")</f>
        <v>Kahlos Juho</v>
      </c>
      <c r="E315" s="74"/>
      <c r="F315" s="75">
        <v>9</v>
      </c>
      <c r="G315" s="75">
        <v>-9</v>
      </c>
      <c r="H315" s="75">
        <v>7</v>
      </c>
      <c r="I315" s="75">
        <v>8</v>
      </c>
      <c r="J315" s="75"/>
      <c r="K315" s="76">
        <f>IF(ISBLANK(F315),"",COUNTIF(F315:J315,"&gt;=0"))</f>
        <v>3</v>
      </c>
      <c r="L315" s="77">
        <f>IF(ISBLANK(F315),"",(IF(LEFT(F315,1)="-",1,0)+IF(LEFT(G315,1)="-",1,0)+IF(LEFT(H315,1)="-",1,0)+IF(LEFT(I315,1)="-",1,0)+IF(LEFT(J315,1)="-",1,0)))</f>
        <v>1</v>
      </c>
      <c r="M315" s="78">
        <f aca="true" t="shared" si="10" ref="M315:N319">IF(K315=3,1,"")</f>
        <v>1</v>
      </c>
      <c r="N315" s="78">
        <f t="shared" si="10"/>
      </c>
    </row>
    <row r="316" spans="2:14" ht="15">
      <c r="B316" s="72" t="s">
        <v>225</v>
      </c>
      <c r="C316" s="73" t="str">
        <f>IF(C311&gt;"",C311,"")</f>
        <v>Lahtinen Jorma</v>
      </c>
      <c r="D316" s="73" t="str">
        <f>IF(G311&gt;"",G311,"")</f>
        <v>Mustonen Aleksi</v>
      </c>
      <c r="E316" s="74"/>
      <c r="F316" s="75">
        <v>-3</v>
      </c>
      <c r="G316" s="75">
        <v>-5</v>
      </c>
      <c r="H316" s="75">
        <v>-8</v>
      </c>
      <c r="I316" s="75"/>
      <c r="J316" s="75"/>
      <c r="K316" s="76">
        <f>IF(ISBLANK(F316),"",COUNTIF(F316:J316,"&gt;=0"))</f>
        <v>0</v>
      </c>
      <c r="L316" s="77">
        <f>IF(ISBLANK(F316),"",(IF(LEFT(F316,1)="-",1,0)+IF(LEFT(G316,1)="-",1,0)+IF(LEFT(H316,1)="-",1,0)+IF(LEFT(I316,1)="-",1,0)+IF(LEFT(J316,1)="-",1,0)))</f>
        <v>3</v>
      </c>
      <c r="M316" s="78">
        <f t="shared" si="10"/>
      </c>
      <c r="N316" s="78">
        <f t="shared" si="10"/>
        <v>1</v>
      </c>
    </row>
    <row r="317" spans="2:14" ht="15">
      <c r="B317" s="72" t="s">
        <v>226</v>
      </c>
      <c r="C317" s="73" t="str">
        <f>IF(C312&gt;"",C312,"")</f>
        <v>Jokinen Antti</v>
      </c>
      <c r="D317" s="73" t="str">
        <f>IF(G312&gt;"",G312,"")</f>
        <v>Pullinen Leonid</v>
      </c>
      <c r="E317" s="74"/>
      <c r="F317" s="75">
        <v>-9</v>
      </c>
      <c r="G317" s="75">
        <v>8</v>
      </c>
      <c r="H317" s="75">
        <v>-4</v>
      </c>
      <c r="I317" s="75">
        <v>3</v>
      </c>
      <c r="J317" s="75">
        <v>-13</v>
      </c>
      <c r="K317" s="76">
        <f>IF(ISBLANK(F317),"",COUNTIF(F317:J317,"&gt;=0"))</f>
        <v>2</v>
      </c>
      <c r="L317" s="77">
        <f>IF(ISBLANK(F317),"",(IF(LEFT(F317,1)="-",1,0)+IF(LEFT(G317,1)="-",1,0)+IF(LEFT(H317,1)="-",1,0)+IF(LEFT(I317,1)="-",1,0)+IF(LEFT(J317,1)="-",1,0)))</f>
        <v>3</v>
      </c>
      <c r="M317" s="78">
        <f t="shared" si="10"/>
      </c>
      <c r="N317" s="78">
        <f t="shared" si="10"/>
        <v>1</v>
      </c>
    </row>
    <row r="318" spans="2:14" ht="15">
      <c r="B318" s="72" t="s">
        <v>227</v>
      </c>
      <c r="C318" s="73" t="str">
        <f>IF(C310&gt;"",C310,"")</f>
        <v>Hattunen Sami</v>
      </c>
      <c r="D318" s="73" t="str">
        <f>IF(G311&gt;"",G311,"")</f>
        <v>Mustonen Aleksi</v>
      </c>
      <c r="E318" s="74"/>
      <c r="F318" s="75">
        <v>-9</v>
      </c>
      <c r="G318" s="75">
        <v>-4</v>
      </c>
      <c r="H318" s="75">
        <v>-3</v>
      </c>
      <c r="I318" s="75"/>
      <c r="J318" s="75"/>
      <c r="K318" s="76">
        <f>IF(ISBLANK(F318),"",COUNTIF(F318:J318,"&gt;=0"))</f>
        <v>0</v>
      </c>
      <c r="L318" s="77">
        <f>IF(ISBLANK(F318),"",(IF(LEFT(F318,1)="-",1,0)+IF(LEFT(G318,1)="-",1,0)+IF(LEFT(H318,1)="-",1,0)+IF(LEFT(I318,1)="-",1,0)+IF(LEFT(J318,1)="-",1,0)))</f>
        <v>3</v>
      </c>
      <c r="M318" s="78">
        <f t="shared" si="10"/>
      </c>
      <c r="N318" s="78">
        <f t="shared" si="10"/>
        <v>1</v>
      </c>
    </row>
    <row r="319" spans="2:14" ht="15">
      <c r="B319" s="72" t="s">
        <v>228</v>
      </c>
      <c r="C319" s="73" t="str">
        <f>IF(C311&gt;"",C311,"")</f>
        <v>Lahtinen Jorma</v>
      </c>
      <c r="D319" s="73" t="str">
        <f>IF(G310&gt;"",G310,"")</f>
        <v>Kahlos Juho</v>
      </c>
      <c r="E319" s="74"/>
      <c r="F319" s="75"/>
      <c r="G319" s="75"/>
      <c r="H319" s="75"/>
      <c r="I319" s="75"/>
      <c r="J319" s="75"/>
      <c r="K319" s="76">
        <f>IF(ISBLANK(F319),"",COUNTIF(F319:J319,"&gt;=0"))</f>
      </c>
      <c r="L319" s="77">
        <f>IF(ISBLANK(F319),"",(IF(LEFT(F319,1)="-",1,0)+IF(LEFT(G319,1)="-",1,0)+IF(LEFT(H319,1)="-",1,0)+IF(LEFT(I319,1)="-",1,0)+IF(LEFT(J319,1)="-",1,0)))</f>
      </c>
      <c r="M319" s="78">
        <f t="shared" si="10"/>
      </c>
      <c r="N319" s="78">
        <f t="shared" si="10"/>
      </c>
    </row>
    <row r="320" spans="2:14" ht="15.75">
      <c r="B320" s="65"/>
      <c r="C320" s="42"/>
      <c r="D320" s="42"/>
      <c r="E320" s="42"/>
      <c r="F320" s="42"/>
      <c r="G320" s="42"/>
      <c r="H320" s="42"/>
      <c r="I320" s="106" t="s">
        <v>229</v>
      </c>
      <c r="J320" s="106"/>
      <c r="K320" s="79">
        <f>SUM(K315:K319)</f>
        <v>5</v>
      </c>
      <c r="L320" s="79">
        <f>SUM(L315:L319)</f>
        <v>10</v>
      </c>
      <c r="M320" s="79">
        <f>SUM(M315:M319)</f>
        <v>1</v>
      </c>
      <c r="N320" s="79">
        <f>SUM(N315:N319)</f>
        <v>3</v>
      </c>
    </row>
    <row r="321" spans="2:14" ht="15.75">
      <c r="B321" s="80" t="s">
        <v>230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81"/>
    </row>
    <row r="322" spans="2:14" ht="15.75">
      <c r="B322" s="82" t="s">
        <v>231</v>
      </c>
      <c r="C322" s="83"/>
      <c r="D322" s="83" t="s">
        <v>232</v>
      </c>
      <c r="E322" s="84"/>
      <c r="F322" s="83"/>
      <c r="G322" s="83" t="s">
        <v>36</v>
      </c>
      <c r="H322" s="84"/>
      <c r="I322" s="83"/>
      <c r="J322" s="85" t="s">
        <v>233</v>
      </c>
      <c r="K322" s="47"/>
      <c r="L322" s="42"/>
      <c r="M322" s="42"/>
      <c r="N322" s="81"/>
    </row>
    <row r="323" spans="2:14" ht="18">
      <c r="B323" s="65"/>
      <c r="C323" s="42"/>
      <c r="D323" s="42"/>
      <c r="E323" s="42"/>
      <c r="F323" s="42"/>
      <c r="G323" s="42"/>
      <c r="H323" s="42"/>
      <c r="I323" s="42"/>
      <c r="J323" s="107" t="str">
        <f>IF(M320=3,C309,IF(N320=3,G309,""))</f>
        <v>Tip-70 1</v>
      </c>
      <c r="K323" s="107"/>
      <c r="L323" s="107"/>
      <c r="M323" s="107"/>
      <c r="N323" s="107"/>
    </row>
    <row r="324" spans="2:14" ht="18">
      <c r="B324" s="86"/>
      <c r="C324" s="87"/>
      <c r="D324" s="87"/>
      <c r="E324" s="87"/>
      <c r="F324" s="87"/>
      <c r="G324" s="87"/>
      <c r="H324" s="87"/>
      <c r="I324" s="87"/>
      <c r="J324" s="88"/>
      <c r="K324" s="88"/>
      <c r="L324" s="88"/>
      <c r="M324" s="88"/>
      <c r="N324" s="89"/>
    </row>
    <row r="327" spans="2:14" ht="15.75">
      <c r="B327" s="36"/>
      <c r="C327" s="37"/>
      <c r="D327" s="38"/>
      <c r="E327" s="38"/>
      <c r="F327" s="90" t="s">
        <v>199</v>
      </c>
      <c r="G327" s="90"/>
      <c r="H327" s="91"/>
      <c r="I327" s="91"/>
      <c r="J327" s="91"/>
      <c r="K327" s="91"/>
      <c r="L327" s="91"/>
      <c r="M327" s="91"/>
      <c r="N327" s="91"/>
    </row>
    <row r="328" spans="2:14" ht="15.75">
      <c r="B328" s="39"/>
      <c r="C328" s="40" t="s">
        <v>200</v>
      </c>
      <c r="D328" s="41"/>
      <c r="E328" s="42"/>
      <c r="F328" s="92" t="s">
        <v>201</v>
      </c>
      <c r="G328" s="92"/>
      <c r="H328" s="93"/>
      <c r="I328" s="93"/>
      <c r="J328" s="93"/>
      <c r="K328" s="93"/>
      <c r="L328" s="93"/>
      <c r="M328" s="93"/>
      <c r="N328" s="93"/>
    </row>
    <row r="329" spans="2:14" ht="15.75">
      <c r="B329" s="43"/>
      <c r="C329" s="44"/>
      <c r="D329" s="42"/>
      <c r="E329" s="42"/>
      <c r="F329" s="94" t="s">
        <v>202</v>
      </c>
      <c r="G329" s="94"/>
      <c r="H329" s="95"/>
      <c r="I329" s="95"/>
      <c r="J329" s="95"/>
      <c r="K329" s="95"/>
      <c r="L329" s="95"/>
      <c r="M329" s="95"/>
      <c r="N329" s="95"/>
    </row>
    <row r="330" spans="2:14" ht="20.25">
      <c r="B330" s="45"/>
      <c r="C330" s="46" t="s">
        <v>203</v>
      </c>
      <c r="D330" s="47"/>
      <c r="E330" s="42"/>
      <c r="F330" s="96" t="s">
        <v>204</v>
      </c>
      <c r="G330" s="96"/>
      <c r="H330" s="97"/>
      <c r="I330" s="97"/>
      <c r="J330" s="97"/>
      <c r="K330" s="48" t="s">
        <v>205</v>
      </c>
      <c r="L330" s="98"/>
      <c r="M330" s="98"/>
      <c r="N330" s="98"/>
    </row>
    <row r="331" spans="2:14" ht="15.75">
      <c r="B331" s="49"/>
      <c r="C331" s="50"/>
      <c r="D331" s="42"/>
      <c r="E331" s="42"/>
      <c r="F331" s="51"/>
      <c r="G331" s="50"/>
      <c r="H331" s="50"/>
      <c r="I331" s="52"/>
      <c r="J331" s="53"/>
      <c r="K331" s="54"/>
      <c r="L331" s="54"/>
      <c r="M331" s="54"/>
      <c r="N331" s="55"/>
    </row>
    <row r="332" spans="2:14" ht="15.75">
      <c r="B332" s="56" t="s">
        <v>206</v>
      </c>
      <c r="C332" s="99" t="s">
        <v>270</v>
      </c>
      <c r="D332" s="99"/>
      <c r="E332" s="57"/>
      <c r="F332" s="58" t="s">
        <v>207</v>
      </c>
      <c r="G332" s="100" t="s">
        <v>194</v>
      </c>
      <c r="H332" s="100"/>
      <c r="I332" s="100"/>
      <c r="J332" s="100"/>
      <c r="K332" s="100"/>
      <c r="L332" s="100"/>
      <c r="M332" s="100"/>
      <c r="N332" s="100"/>
    </row>
    <row r="333" spans="2:14" ht="15">
      <c r="B333" s="59" t="s">
        <v>209</v>
      </c>
      <c r="C333" s="101"/>
      <c r="D333" s="101"/>
      <c r="E333" s="60"/>
      <c r="F333" s="61" t="s">
        <v>211</v>
      </c>
      <c r="G333" s="102"/>
      <c r="H333" s="102"/>
      <c r="I333" s="102"/>
      <c r="J333" s="102"/>
      <c r="K333" s="102"/>
      <c r="L333" s="102"/>
      <c r="M333" s="102"/>
      <c r="N333" s="102"/>
    </row>
    <row r="334" spans="2:14" ht="15">
      <c r="B334" s="62" t="s">
        <v>213</v>
      </c>
      <c r="C334" s="103"/>
      <c r="D334" s="103"/>
      <c r="E334" s="60"/>
      <c r="F334" s="63" t="s">
        <v>215</v>
      </c>
      <c r="G334" s="104"/>
      <c r="H334" s="104"/>
      <c r="I334" s="104"/>
      <c r="J334" s="104"/>
      <c r="K334" s="104"/>
      <c r="L334" s="104"/>
      <c r="M334" s="104"/>
      <c r="N334" s="104"/>
    </row>
    <row r="335" spans="2:14" ht="15">
      <c r="B335" s="62" t="s">
        <v>217</v>
      </c>
      <c r="C335" s="103"/>
      <c r="D335" s="103"/>
      <c r="E335" s="60"/>
      <c r="F335" s="64" t="s">
        <v>219</v>
      </c>
      <c r="G335" s="104"/>
      <c r="H335" s="104"/>
      <c r="I335" s="104"/>
      <c r="J335" s="104"/>
      <c r="K335" s="104"/>
      <c r="L335" s="104"/>
      <c r="M335" s="104"/>
      <c r="N335" s="104"/>
    </row>
    <row r="336" spans="2:14" ht="15.75">
      <c r="B336" s="65"/>
      <c r="C336" s="42"/>
      <c r="D336" s="42"/>
      <c r="E336" s="42"/>
      <c r="F336" s="51"/>
      <c r="G336" s="66"/>
      <c r="H336" s="66"/>
      <c r="I336" s="66"/>
      <c r="J336" s="42"/>
      <c r="K336" s="42"/>
      <c r="L336" s="42"/>
      <c r="M336" s="67"/>
      <c r="N336" s="68"/>
    </row>
    <row r="337" spans="2:14" ht="15.75">
      <c r="B337" s="69" t="s">
        <v>221</v>
      </c>
      <c r="C337" s="42"/>
      <c r="D337" s="42"/>
      <c r="E337" s="42"/>
      <c r="F337" s="70">
        <v>1</v>
      </c>
      <c r="G337" s="70">
        <v>2</v>
      </c>
      <c r="H337" s="70">
        <v>3</v>
      </c>
      <c r="I337" s="70">
        <v>4</v>
      </c>
      <c r="J337" s="70">
        <v>5</v>
      </c>
      <c r="K337" s="105" t="s">
        <v>7</v>
      </c>
      <c r="L337" s="105"/>
      <c r="M337" s="70" t="s">
        <v>222</v>
      </c>
      <c r="N337" s="71" t="s">
        <v>223</v>
      </c>
    </row>
    <row r="338" spans="2:14" ht="15">
      <c r="B338" s="72" t="s">
        <v>224</v>
      </c>
      <c r="C338" s="73">
        <f>IF(C333&gt;"",C333,"")</f>
      </c>
      <c r="D338" s="73">
        <f>IF(G333&gt;"",G333,"")</f>
      </c>
      <c r="E338" s="74"/>
      <c r="F338" s="75"/>
      <c r="G338" s="75"/>
      <c r="H338" s="75"/>
      <c r="I338" s="75"/>
      <c r="J338" s="75"/>
      <c r="K338" s="76">
        <f>IF(ISBLANK(F338),"",COUNTIF(F338:J338,"&gt;=0"))</f>
      </c>
      <c r="L338" s="77">
        <f>IF(ISBLANK(F338),"",(IF(LEFT(F338,1)="-",1,0)+IF(LEFT(G338,1)="-",1,0)+IF(LEFT(H338,1)="-",1,0)+IF(LEFT(I338,1)="-",1,0)+IF(LEFT(J338,1)="-",1,0)))</f>
      </c>
      <c r="M338" s="78">
        <f>IF(K338=3,1,"")</f>
      </c>
      <c r="N338" s="78">
        <v>1</v>
      </c>
    </row>
    <row r="339" spans="2:14" ht="15">
      <c r="B339" s="72" t="s">
        <v>225</v>
      </c>
      <c r="C339" s="73">
        <f>IF(C334&gt;"",C334,"")</f>
      </c>
      <c r="D339" s="73">
        <f>IF(G334&gt;"",G334,"")</f>
      </c>
      <c r="E339" s="74"/>
      <c r="F339" s="75"/>
      <c r="G339" s="75"/>
      <c r="H339" s="75"/>
      <c r="I339" s="75"/>
      <c r="J339" s="75"/>
      <c r="K339" s="76">
        <f>IF(ISBLANK(F339),"",COUNTIF(F339:J339,"&gt;=0"))</f>
      </c>
      <c r="L339" s="77">
        <f>IF(ISBLANK(F339),"",(IF(LEFT(F339,1)="-",1,0)+IF(LEFT(G339,1)="-",1,0)+IF(LEFT(H339,1)="-",1,0)+IF(LEFT(I339,1)="-",1,0)+IF(LEFT(J339,1)="-",1,0)))</f>
      </c>
      <c r="M339" s="78">
        <f>IF(K339=3,1,"")</f>
      </c>
      <c r="N339" s="78">
        <v>1</v>
      </c>
    </row>
    <row r="340" spans="2:14" ht="15">
      <c r="B340" s="72" t="s">
        <v>226</v>
      </c>
      <c r="C340" s="73">
        <f>IF(C335&gt;"",C335,"")</f>
      </c>
      <c r="D340" s="73">
        <f>IF(G335&gt;"",G335,"")</f>
      </c>
      <c r="E340" s="74"/>
      <c r="F340" s="75"/>
      <c r="G340" s="75"/>
      <c r="H340" s="75"/>
      <c r="I340" s="75"/>
      <c r="J340" s="75"/>
      <c r="K340" s="76">
        <f>IF(ISBLANK(F340),"",COUNTIF(F340:J340,"&gt;=0"))</f>
      </c>
      <c r="L340" s="77">
        <f>IF(ISBLANK(F340),"",(IF(LEFT(F340,1)="-",1,0)+IF(LEFT(G340,1)="-",1,0)+IF(LEFT(H340,1)="-",1,0)+IF(LEFT(I340,1)="-",1,0)+IF(LEFT(J340,1)="-",1,0)))</f>
      </c>
      <c r="M340" s="78">
        <f>IF(K340=3,1,"")</f>
      </c>
      <c r="N340" s="78">
        <v>1</v>
      </c>
    </row>
    <row r="341" spans="2:14" ht="15">
      <c r="B341" s="72" t="s">
        <v>227</v>
      </c>
      <c r="C341" s="73">
        <f>IF(C333&gt;"",C333,"")</f>
      </c>
      <c r="D341" s="73">
        <f>IF(G334&gt;"",G334,"")</f>
      </c>
      <c r="E341" s="74"/>
      <c r="F341" s="75"/>
      <c r="G341" s="75"/>
      <c r="H341" s="75"/>
      <c r="I341" s="75"/>
      <c r="J341" s="75"/>
      <c r="K341" s="76">
        <f>IF(ISBLANK(F341),"",COUNTIF(F341:J341,"&gt;=0"))</f>
      </c>
      <c r="L341" s="77">
        <f>IF(ISBLANK(F341),"",(IF(LEFT(F341,1)="-",1,0)+IF(LEFT(G341,1)="-",1,0)+IF(LEFT(H341,1)="-",1,0)+IF(LEFT(I341,1)="-",1,0)+IF(LEFT(J341,1)="-",1,0)))</f>
      </c>
      <c r="M341" s="78">
        <f>IF(K341=3,1,"")</f>
      </c>
      <c r="N341" s="78">
        <f>IF(L341=3,1,"")</f>
      </c>
    </row>
    <row r="342" spans="2:14" ht="15">
      <c r="B342" s="72" t="s">
        <v>228</v>
      </c>
      <c r="C342" s="73">
        <f>IF(C334&gt;"",C334,"")</f>
      </c>
      <c r="D342" s="73">
        <f>IF(G333&gt;"",G333,"")</f>
      </c>
      <c r="E342" s="74"/>
      <c r="F342" s="75"/>
      <c r="G342" s="75"/>
      <c r="H342" s="75"/>
      <c r="I342" s="75"/>
      <c r="J342" s="75"/>
      <c r="K342" s="76">
        <f>IF(ISBLANK(F342),"",COUNTIF(F342:J342,"&gt;=0"))</f>
      </c>
      <c r="L342" s="77">
        <f>IF(ISBLANK(F342),"",(IF(LEFT(F342,1)="-",1,0)+IF(LEFT(G342,1)="-",1,0)+IF(LEFT(H342,1)="-",1,0)+IF(LEFT(I342,1)="-",1,0)+IF(LEFT(J342,1)="-",1,0)))</f>
      </c>
      <c r="M342" s="78">
        <f>IF(K342=3,1,"")</f>
      </c>
      <c r="N342" s="78">
        <f>IF(L342=3,1,"")</f>
      </c>
    </row>
    <row r="343" spans="2:14" ht="15.75">
      <c r="B343" s="65"/>
      <c r="C343" s="42"/>
      <c r="D343" s="42"/>
      <c r="E343" s="42"/>
      <c r="F343" s="42"/>
      <c r="G343" s="42"/>
      <c r="H343" s="42"/>
      <c r="I343" s="106" t="s">
        <v>229</v>
      </c>
      <c r="J343" s="106"/>
      <c r="K343" s="79">
        <f>SUM(K338:K342)</f>
        <v>0</v>
      </c>
      <c r="L343" s="79">
        <f>SUM(L338:L342)</f>
        <v>0</v>
      </c>
      <c r="M343" s="79">
        <f>SUM(M338:M342)</f>
        <v>0</v>
      </c>
      <c r="N343" s="79">
        <f>SUM(N338:N342)</f>
        <v>3</v>
      </c>
    </row>
    <row r="344" spans="2:14" ht="15.75">
      <c r="B344" s="80" t="s">
        <v>230</v>
      </c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81"/>
    </row>
    <row r="345" spans="2:14" ht="15.75">
      <c r="B345" s="82" t="s">
        <v>231</v>
      </c>
      <c r="C345" s="83"/>
      <c r="D345" s="83" t="s">
        <v>232</v>
      </c>
      <c r="E345" s="84"/>
      <c r="F345" s="83"/>
      <c r="G345" s="83" t="s">
        <v>36</v>
      </c>
      <c r="H345" s="84"/>
      <c r="I345" s="83"/>
      <c r="J345" s="85" t="s">
        <v>233</v>
      </c>
      <c r="K345" s="47"/>
      <c r="L345" s="42"/>
      <c r="M345" s="42"/>
      <c r="N345" s="81"/>
    </row>
    <row r="346" spans="2:14" ht="18">
      <c r="B346" s="65"/>
      <c r="C346" s="42"/>
      <c r="D346" s="42"/>
      <c r="E346" s="42"/>
      <c r="F346" s="42"/>
      <c r="G346" s="42"/>
      <c r="H346" s="42"/>
      <c r="I346" s="42"/>
      <c r="J346" s="107" t="str">
        <f>IF(M343=3,C332,IF(N343=3,G332,""))</f>
        <v>PT Espoo 3</v>
      </c>
      <c r="K346" s="107"/>
      <c r="L346" s="107"/>
      <c r="M346" s="107"/>
      <c r="N346" s="107"/>
    </row>
    <row r="347" spans="2:14" ht="18">
      <c r="B347" s="86"/>
      <c r="C347" s="87"/>
      <c r="D347" s="87"/>
      <c r="E347" s="87"/>
      <c r="F347" s="87"/>
      <c r="G347" s="87"/>
      <c r="H347" s="87"/>
      <c r="I347" s="87"/>
      <c r="J347" s="88"/>
      <c r="K347" s="88"/>
      <c r="L347" s="88"/>
      <c r="M347" s="88"/>
      <c r="N347" s="89"/>
    </row>
    <row r="350" spans="2:14" ht="15.75">
      <c r="B350" s="36"/>
      <c r="C350" s="37"/>
      <c r="D350" s="38"/>
      <c r="E350" s="38"/>
      <c r="F350" s="90" t="s">
        <v>199</v>
      </c>
      <c r="G350" s="90"/>
      <c r="H350" s="91"/>
      <c r="I350" s="91"/>
      <c r="J350" s="91"/>
      <c r="K350" s="91"/>
      <c r="L350" s="91"/>
      <c r="M350" s="91"/>
      <c r="N350" s="91"/>
    </row>
    <row r="351" spans="2:14" ht="15.75">
      <c r="B351" s="39"/>
      <c r="C351" s="40" t="s">
        <v>200</v>
      </c>
      <c r="D351" s="41"/>
      <c r="E351" s="42"/>
      <c r="F351" s="92" t="s">
        <v>201</v>
      </c>
      <c r="G351" s="92"/>
      <c r="H351" s="93"/>
      <c r="I351" s="93"/>
      <c r="J351" s="93"/>
      <c r="K351" s="93"/>
      <c r="L351" s="93"/>
      <c r="M351" s="93"/>
      <c r="N351" s="93"/>
    </row>
    <row r="352" spans="2:14" ht="15.75">
      <c r="B352" s="43"/>
      <c r="C352" s="44"/>
      <c r="D352" s="42"/>
      <c r="E352" s="42"/>
      <c r="F352" s="94" t="s">
        <v>202</v>
      </c>
      <c r="G352" s="94"/>
      <c r="H352" s="95"/>
      <c r="I352" s="95"/>
      <c r="J352" s="95"/>
      <c r="K352" s="95"/>
      <c r="L352" s="95"/>
      <c r="M352" s="95"/>
      <c r="N352" s="95"/>
    </row>
    <row r="353" spans="2:14" ht="20.25">
      <c r="B353" s="45"/>
      <c r="C353" s="46" t="s">
        <v>203</v>
      </c>
      <c r="D353" s="47"/>
      <c r="E353" s="42"/>
      <c r="F353" s="96" t="s">
        <v>204</v>
      </c>
      <c r="G353" s="96"/>
      <c r="H353" s="97"/>
      <c r="I353" s="97"/>
      <c r="J353" s="97"/>
      <c r="K353" s="48" t="s">
        <v>205</v>
      </c>
      <c r="L353" s="98"/>
      <c r="M353" s="98"/>
      <c r="N353" s="98"/>
    </row>
    <row r="354" spans="2:14" ht="15.75">
      <c r="B354" s="49"/>
      <c r="C354" s="50"/>
      <c r="D354" s="42"/>
      <c r="E354" s="42"/>
      <c r="F354" s="51"/>
      <c r="G354" s="50"/>
      <c r="H354" s="50"/>
      <c r="I354" s="52"/>
      <c r="J354" s="53"/>
      <c r="K354" s="54"/>
      <c r="L354" s="54"/>
      <c r="M354" s="54"/>
      <c r="N354" s="55"/>
    </row>
    <row r="355" spans="2:14" ht="15.75">
      <c r="B355" s="56" t="s">
        <v>206</v>
      </c>
      <c r="C355" s="99" t="s">
        <v>171</v>
      </c>
      <c r="D355" s="99"/>
      <c r="E355" s="57"/>
      <c r="F355" s="58" t="s">
        <v>207</v>
      </c>
      <c r="G355" s="100" t="s">
        <v>271</v>
      </c>
      <c r="H355" s="100"/>
      <c r="I355" s="100"/>
      <c r="J355" s="100"/>
      <c r="K355" s="100"/>
      <c r="L355" s="100"/>
      <c r="M355" s="100"/>
      <c r="N355" s="100"/>
    </row>
    <row r="356" spans="2:14" ht="15">
      <c r="B356" s="59" t="s">
        <v>209</v>
      </c>
      <c r="C356" s="101" t="s">
        <v>246</v>
      </c>
      <c r="D356" s="101"/>
      <c r="E356" s="60"/>
      <c r="F356" s="61" t="s">
        <v>211</v>
      </c>
      <c r="G356" s="102" t="s">
        <v>258</v>
      </c>
      <c r="H356" s="102"/>
      <c r="I356" s="102"/>
      <c r="J356" s="102"/>
      <c r="K356" s="102"/>
      <c r="L356" s="102"/>
      <c r="M356" s="102"/>
      <c r="N356" s="102"/>
    </row>
    <row r="357" spans="2:14" ht="15">
      <c r="B357" s="62" t="s">
        <v>213</v>
      </c>
      <c r="C357" s="103" t="s">
        <v>248</v>
      </c>
      <c r="D357" s="103"/>
      <c r="E357" s="60"/>
      <c r="F357" s="63" t="s">
        <v>215</v>
      </c>
      <c r="G357" s="104" t="s">
        <v>257</v>
      </c>
      <c r="H357" s="104"/>
      <c r="I357" s="104"/>
      <c r="J357" s="104"/>
      <c r="K357" s="104"/>
      <c r="L357" s="104"/>
      <c r="M357" s="104"/>
      <c r="N357" s="104"/>
    </row>
    <row r="358" spans="2:14" ht="15">
      <c r="B358" s="62" t="s">
        <v>217</v>
      </c>
      <c r="C358" s="103" t="s">
        <v>249</v>
      </c>
      <c r="D358" s="103"/>
      <c r="E358" s="60"/>
      <c r="F358" s="64" t="s">
        <v>219</v>
      </c>
      <c r="G358" s="104" t="s">
        <v>260</v>
      </c>
      <c r="H358" s="104"/>
      <c r="I358" s="104"/>
      <c r="J358" s="104"/>
      <c r="K358" s="104"/>
      <c r="L358" s="104"/>
      <c r="M358" s="104"/>
      <c r="N358" s="104"/>
    </row>
    <row r="359" spans="2:14" ht="15.75">
      <c r="B359" s="65"/>
      <c r="C359" s="42"/>
      <c r="D359" s="42"/>
      <c r="E359" s="42"/>
      <c r="F359" s="51"/>
      <c r="G359" s="66"/>
      <c r="H359" s="66"/>
      <c r="I359" s="66"/>
      <c r="J359" s="42"/>
      <c r="K359" s="42"/>
      <c r="L359" s="42"/>
      <c r="M359" s="67"/>
      <c r="N359" s="68"/>
    </row>
    <row r="360" spans="2:14" ht="15.75">
      <c r="B360" s="69" t="s">
        <v>221</v>
      </c>
      <c r="C360" s="42"/>
      <c r="D360" s="42"/>
      <c r="E360" s="42"/>
      <c r="F360" s="70">
        <v>1</v>
      </c>
      <c r="G360" s="70">
        <v>2</v>
      </c>
      <c r="H360" s="70">
        <v>3</v>
      </c>
      <c r="I360" s="70">
        <v>4</v>
      </c>
      <c r="J360" s="70">
        <v>5</v>
      </c>
      <c r="K360" s="105" t="s">
        <v>7</v>
      </c>
      <c r="L360" s="105"/>
      <c r="M360" s="70" t="s">
        <v>222</v>
      </c>
      <c r="N360" s="71" t="s">
        <v>223</v>
      </c>
    </row>
    <row r="361" spans="2:14" ht="15">
      <c r="B361" s="72" t="s">
        <v>224</v>
      </c>
      <c r="C361" s="73" t="str">
        <f>IF(C356&gt;"",C356,"")</f>
        <v>Ojala Matias</v>
      </c>
      <c r="D361" s="73" t="str">
        <f>IF(G356&gt;"",G356,"")</f>
        <v>Lahtinen Jorma</v>
      </c>
      <c r="E361" s="74"/>
      <c r="F361" s="75">
        <v>7</v>
      </c>
      <c r="G361" s="75">
        <v>6</v>
      </c>
      <c r="H361" s="75">
        <v>-11</v>
      </c>
      <c r="I361" s="75">
        <v>-9</v>
      </c>
      <c r="J361" s="75">
        <v>8</v>
      </c>
      <c r="K361" s="76">
        <f>IF(ISBLANK(F361),"",COUNTIF(F361:J361,"&gt;=0"))</f>
        <v>3</v>
      </c>
      <c r="L361" s="77">
        <f>IF(ISBLANK(F361),"",(IF(LEFT(F361,1)="-",1,0)+IF(LEFT(G361,1)="-",1,0)+IF(LEFT(H361,1)="-",1,0)+IF(LEFT(I361,1)="-",1,0)+IF(LEFT(J361,1)="-",1,0)))</f>
        <v>2</v>
      </c>
      <c r="M361" s="78">
        <f aca="true" t="shared" si="11" ref="M361:N365">IF(K361=3,1,"")</f>
        <v>1</v>
      </c>
      <c r="N361" s="78">
        <f t="shared" si="11"/>
      </c>
    </row>
    <row r="362" spans="2:14" ht="15">
      <c r="B362" s="72" t="s">
        <v>225</v>
      </c>
      <c r="C362" s="73" t="str">
        <f>IF(C357&gt;"",C357,"")</f>
        <v>Perkkiö Tuomas</v>
      </c>
      <c r="D362" s="73" t="str">
        <f>IF(G357&gt;"",G357,"")</f>
        <v>Hattunen Sami</v>
      </c>
      <c r="E362" s="74"/>
      <c r="F362" s="75">
        <v>8</v>
      </c>
      <c r="G362" s="75">
        <v>6</v>
      </c>
      <c r="H362" s="75">
        <v>12</v>
      </c>
      <c r="I362" s="75"/>
      <c r="J362" s="75"/>
      <c r="K362" s="76">
        <f>IF(ISBLANK(F362),"",COUNTIF(F362:J362,"&gt;=0"))</f>
        <v>3</v>
      </c>
      <c r="L362" s="77">
        <f>IF(ISBLANK(F362),"",(IF(LEFT(F362,1)="-",1,0)+IF(LEFT(G362,1)="-",1,0)+IF(LEFT(H362,1)="-",1,0)+IF(LEFT(I362,1)="-",1,0)+IF(LEFT(J362,1)="-",1,0)))</f>
        <v>0</v>
      </c>
      <c r="M362" s="78">
        <f t="shared" si="11"/>
        <v>1</v>
      </c>
      <c r="N362" s="78">
        <f t="shared" si="11"/>
      </c>
    </row>
    <row r="363" spans="2:14" ht="15">
      <c r="B363" s="72" t="s">
        <v>226</v>
      </c>
      <c r="C363" s="73" t="str">
        <f>IF(C358&gt;"",C358,"")</f>
        <v>Tuuttila Juhana</v>
      </c>
      <c r="D363" s="73" t="str">
        <f>IF(G358&gt;"",G358,"")</f>
        <v>Jokinen Antti</v>
      </c>
      <c r="E363" s="74"/>
      <c r="F363" s="75">
        <v>10</v>
      </c>
      <c r="G363" s="75">
        <v>4</v>
      </c>
      <c r="H363" s="75">
        <v>10</v>
      </c>
      <c r="I363" s="75"/>
      <c r="J363" s="75"/>
      <c r="K363" s="76">
        <f>IF(ISBLANK(F363),"",COUNTIF(F363:J363,"&gt;=0"))</f>
        <v>3</v>
      </c>
      <c r="L363" s="77">
        <f>IF(ISBLANK(F363),"",(IF(LEFT(F363,1)="-",1,0)+IF(LEFT(G363,1)="-",1,0)+IF(LEFT(H363,1)="-",1,0)+IF(LEFT(I363,1)="-",1,0)+IF(LEFT(J363,1)="-",1,0)))</f>
        <v>0</v>
      </c>
      <c r="M363" s="78">
        <f t="shared" si="11"/>
        <v>1</v>
      </c>
      <c r="N363" s="78">
        <f t="shared" si="11"/>
      </c>
    </row>
    <row r="364" spans="2:14" ht="15">
      <c r="B364" s="72" t="s">
        <v>227</v>
      </c>
      <c r="C364" s="73" t="str">
        <f>IF(C356&gt;"",C356,"")</f>
        <v>Ojala Matias</v>
      </c>
      <c r="D364" s="73" t="str">
        <f>IF(G357&gt;"",G357,"")</f>
        <v>Hattunen Sami</v>
      </c>
      <c r="E364" s="74"/>
      <c r="F364" s="75"/>
      <c r="G364" s="75"/>
      <c r="H364" s="75"/>
      <c r="I364" s="75"/>
      <c r="J364" s="75"/>
      <c r="K364" s="76">
        <f>IF(ISBLANK(F364),"",COUNTIF(F364:J364,"&gt;=0"))</f>
      </c>
      <c r="L364" s="77">
        <f>IF(ISBLANK(F364),"",(IF(LEFT(F364,1)="-",1,0)+IF(LEFT(G364,1)="-",1,0)+IF(LEFT(H364,1)="-",1,0)+IF(LEFT(I364,1)="-",1,0)+IF(LEFT(J364,1)="-",1,0)))</f>
      </c>
      <c r="M364" s="78">
        <f t="shared" si="11"/>
      </c>
      <c r="N364" s="78">
        <f t="shared" si="11"/>
      </c>
    </row>
    <row r="365" spans="2:14" ht="15">
      <c r="B365" s="72" t="s">
        <v>228</v>
      </c>
      <c r="C365" s="73" t="str">
        <f>IF(C357&gt;"",C357,"")</f>
        <v>Perkkiö Tuomas</v>
      </c>
      <c r="D365" s="73" t="str">
        <f>IF(G356&gt;"",G356,"")</f>
        <v>Lahtinen Jorma</v>
      </c>
      <c r="E365" s="74"/>
      <c r="F365" s="75"/>
      <c r="G365" s="75"/>
      <c r="H365" s="75"/>
      <c r="I365" s="75"/>
      <c r="J365" s="75"/>
      <c r="K365" s="76">
        <f>IF(ISBLANK(F365),"",COUNTIF(F365:J365,"&gt;=0"))</f>
      </c>
      <c r="L365" s="77">
        <f>IF(ISBLANK(F365),"",(IF(LEFT(F365,1)="-",1,0)+IF(LEFT(G365,1)="-",1,0)+IF(LEFT(H365,1)="-",1,0)+IF(LEFT(I365,1)="-",1,0)+IF(LEFT(J365,1)="-",1,0)))</f>
      </c>
      <c r="M365" s="78">
        <f t="shared" si="11"/>
      </c>
      <c r="N365" s="78">
        <f t="shared" si="11"/>
      </c>
    </row>
    <row r="366" spans="2:14" ht="15.75">
      <c r="B366" s="65"/>
      <c r="C366" s="42"/>
      <c r="D366" s="42"/>
      <c r="E366" s="42"/>
      <c r="F366" s="42"/>
      <c r="G366" s="42"/>
      <c r="H366" s="42"/>
      <c r="I366" s="106" t="s">
        <v>229</v>
      </c>
      <c r="J366" s="106"/>
      <c r="K366" s="79">
        <f>SUM(K361:K365)</f>
        <v>9</v>
      </c>
      <c r="L366" s="79">
        <f>SUM(L361:L365)</f>
        <v>2</v>
      </c>
      <c r="M366" s="79">
        <f>SUM(M361:M365)</f>
        <v>3</v>
      </c>
      <c r="N366" s="79">
        <f>SUM(N361:N365)</f>
        <v>0</v>
      </c>
    </row>
    <row r="367" spans="2:14" ht="15.75">
      <c r="B367" s="80" t="s">
        <v>230</v>
      </c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81"/>
    </row>
    <row r="368" spans="2:14" ht="15.75">
      <c r="B368" s="82" t="s">
        <v>231</v>
      </c>
      <c r="C368" s="83"/>
      <c r="D368" s="83" t="s">
        <v>232</v>
      </c>
      <c r="E368" s="84"/>
      <c r="F368" s="83"/>
      <c r="G368" s="83" t="s">
        <v>36</v>
      </c>
      <c r="H368" s="84"/>
      <c r="I368" s="83"/>
      <c r="J368" s="85" t="s">
        <v>233</v>
      </c>
      <c r="K368" s="47"/>
      <c r="L368" s="42"/>
      <c r="M368" s="42"/>
      <c r="N368" s="81"/>
    </row>
    <row r="369" spans="2:14" ht="18">
      <c r="B369" s="65"/>
      <c r="C369" s="42"/>
      <c r="D369" s="42"/>
      <c r="E369" s="42"/>
      <c r="F369" s="42"/>
      <c r="G369" s="42"/>
      <c r="H369" s="42"/>
      <c r="I369" s="42"/>
      <c r="J369" s="107" t="str">
        <f>IF(M366=3,C355,IF(N366=3,G355,""))</f>
        <v>OPT-86 1</v>
      </c>
      <c r="K369" s="107"/>
      <c r="L369" s="107"/>
      <c r="M369" s="107"/>
      <c r="N369" s="107"/>
    </row>
    <row r="370" spans="2:14" ht="18">
      <c r="B370" s="86"/>
      <c r="C370" s="87"/>
      <c r="D370" s="87"/>
      <c r="E370" s="87"/>
      <c r="F370" s="87"/>
      <c r="G370" s="87"/>
      <c r="H370" s="87"/>
      <c r="I370" s="87"/>
      <c r="J370" s="88"/>
      <c r="K370" s="88"/>
      <c r="L370" s="88"/>
      <c r="M370" s="88"/>
      <c r="N370" s="89"/>
    </row>
    <row r="373" spans="2:14" ht="15.75">
      <c r="B373" s="36"/>
      <c r="C373" s="37"/>
      <c r="D373" s="38"/>
      <c r="E373" s="38"/>
      <c r="F373" s="90" t="s">
        <v>199</v>
      </c>
      <c r="G373" s="90"/>
      <c r="H373" s="91"/>
      <c r="I373" s="91"/>
      <c r="J373" s="91"/>
      <c r="K373" s="91"/>
      <c r="L373" s="91"/>
      <c r="M373" s="91"/>
      <c r="N373" s="91"/>
    </row>
    <row r="374" spans="2:14" ht="15.75">
      <c r="B374" s="39"/>
      <c r="C374" s="40" t="s">
        <v>200</v>
      </c>
      <c r="D374" s="41"/>
      <c r="E374" s="42"/>
      <c r="F374" s="92" t="s">
        <v>201</v>
      </c>
      <c r="G374" s="92"/>
      <c r="H374" s="93"/>
      <c r="I374" s="93"/>
      <c r="J374" s="93"/>
      <c r="K374" s="93"/>
      <c r="L374" s="93"/>
      <c r="M374" s="93"/>
      <c r="N374" s="93"/>
    </row>
    <row r="375" spans="2:14" ht="15.75">
      <c r="B375" s="43"/>
      <c r="C375" s="44"/>
      <c r="D375" s="42"/>
      <c r="E375" s="42"/>
      <c r="F375" s="94" t="s">
        <v>202</v>
      </c>
      <c r="G375" s="94"/>
      <c r="H375" s="95"/>
      <c r="I375" s="95"/>
      <c r="J375" s="95"/>
      <c r="K375" s="95"/>
      <c r="L375" s="95"/>
      <c r="M375" s="95"/>
      <c r="N375" s="95"/>
    </row>
    <row r="376" spans="2:14" ht="20.25">
      <c r="B376" s="45"/>
      <c r="C376" s="46" t="s">
        <v>203</v>
      </c>
      <c r="D376" s="47"/>
      <c r="E376" s="42"/>
      <c r="F376" s="96" t="s">
        <v>204</v>
      </c>
      <c r="G376" s="96"/>
      <c r="H376" s="97"/>
      <c r="I376" s="97"/>
      <c r="J376" s="97"/>
      <c r="K376" s="48" t="s">
        <v>205</v>
      </c>
      <c r="L376" s="98"/>
      <c r="M376" s="98"/>
      <c r="N376" s="98"/>
    </row>
    <row r="377" spans="2:14" ht="15.75">
      <c r="B377" s="49"/>
      <c r="C377" s="50"/>
      <c r="D377" s="42"/>
      <c r="E377" s="42"/>
      <c r="F377" s="51"/>
      <c r="G377" s="50"/>
      <c r="H377" s="50"/>
      <c r="I377" s="52"/>
      <c r="J377" s="53"/>
      <c r="K377" s="54"/>
      <c r="L377" s="54"/>
      <c r="M377" s="54"/>
      <c r="N377" s="55"/>
    </row>
    <row r="378" spans="2:14" ht="15.75">
      <c r="B378" s="56" t="s">
        <v>206</v>
      </c>
      <c r="C378" s="99" t="s">
        <v>164</v>
      </c>
      <c r="D378" s="99"/>
      <c r="E378" s="57"/>
      <c r="F378" s="58" t="s">
        <v>207</v>
      </c>
      <c r="G378" s="100" t="s">
        <v>269</v>
      </c>
      <c r="H378" s="100"/>
      <c r="I378" s="100"/>
      <c r="J378" s="100"/>
      <c r="K378" s="100"/>
      <c r="L378" s="100"/>
      <c r="M378" s="100"/>
      <c r="N378" s="100"/>
    </row>
    <row r="379" spans="2:14" ht="15">
      <c r="B379" s="59" t="s">
        <v>209</v>
      </c>
      <c r="C379" s="101" t="s">
        <v>212</v>
      </c>
      <c r="D379" s="101"/>
      <c r="E379" s="60"/>
      <c r="F379" s="61" t="s">
        <v>211</v>
      </c>
      <c r="G379" s="102" t="s">
        <v>267</v>
      </c>
      <c r="H379" s="102"/>
      <c r="I379" s="102"/>
      <c r="J379" s="102"/>
      <c r="K379" s="102"/>
      <c r="L379" s="102"/>
      <c r="M379" s="102"/>
      <c r="N379" s="102"/>
    </row>
    <row r="380" spans="2:14" ht="15">
      <c r="B380" s="62" t="s">
        <v>213</v>
      </c>
      <c r="C380" s="103" t="s">
        <v>237</v>
      </c>
      <c r="D380" s="103"/>
      <c r="E380" s="60"/>
      <c r="F380" s="63" t="s">
        <v>215</v>
      </c>
      <c r="G380" s="104" t="s">
        <v>263</v>
      </c>
      <c r="H380" s="104"/>
      <c r="I380" s="104"/>
      <c r="J380" s="104"/>
      <c r="K380" s="104"/>
      <c r="L380" s="104"/>
      <c r="M380" s="104"/>
      <c r="N380" s="104"/>
    </row>
    <row r="381" spans="2:14" ht="15">
      <c r="B381" s="62" t="s">
        <v>217</v>
      </c>
      <c r="C381" s="103" t="s">
        <v>235</v>
      </c>
      <c r="D381" s="103"/>
      <c r="E381" s="60"/>
      <c r="F381" s="64" t="s">
        <v>219</v>
      </c>
      <c r="G381" s="104" t="s">
        <v>265</v>
      </c>
      <c r="H381" s="104"/>
      <c r="I381" s="104"/>
      <c r="J381" s="104"/>
      <c r="K381" s="104"/>
      <c r="L381" s="104"/>
      <c r="M381" s="104"/>
      <c r="N381" s="104"/>
    </row>
    <row r="382" spans="2:14" ht="15.75">
      <c r="B382" s="65"/>
      <c r="C382" s="42"/>
      <c r="D382" s="42"/>
      <c r="E382" s="42"/>
      <c r="F382" s="51"/>
      <c r="G382" s="66"/>
      <c r="H382" s="66"/>
      <c r="I382" s="66"/>
      <c r="J382" s="42"/>
      <c r="K382" s="42"/>
      <c r="L382" s="42"/>
      <c r="M382" s="67"/>
      <c r="N382" s="68"/>
    </row>
    <row r="383" spans="2:14" ht="15.75">
      <c r="B383" s="69" t="s">
        <v>221</v>
      </c>
      <c r="C383" s="42"/>
      <c r="D383" s="42"/>
      <c r="E383" s="42"/>
      <c r="F383" s="70">
        <v>1</v>
      </c>
      <c r="G383" s="70">
        <v>2</v>
      </c>
      <c r="H383" s="70">
        <v>3</v>
      </c>
      <c r="I383" s="70">
        <v>4</v>
      </c>
      <c r="J383" s="70">
        <v>5</v>
      </c>
      <c r="K383" s="105" t="s">
        <v>7</v>
      </c>
      <c r="L383" s="105"/>
      <c r="M383" s="70" t="s">
        <v>222</v>
      </c>
      <c r="N383" s="71" t="s">
        <v>223</v>
      </c>
    </row>
    <row r="384" spans="2:14" ht="15">
      <c r="B384" s="72" t="s">
        <v>224</v>
      </c>
      <c r="C384" s="73" t="str">
        <f>IF(C379&gt;"",C379,"")</f>
        <v>Rauvola Mika</v>
      </c>
      <c r="D384" s="73" t="str">
        <f>IF(G379&gt;"",G379,"")</f>
        <v>Kahlos Juho</v>
      </c>
      <c r="E384" s="74"/>
      <c r="F384" s="75">
        <v>-8</v>
      </c>
      <c r="G384" s="75">
        <v>-10</v>
      </c>
      <c r="H384" s="75">
        <v>6</v>
      </c>
      <c r="I384" s="75">
        <v>9</v>
      </c>
      <c r="J384" s="75">
        <v>-8</v>
      </c>
      <c r="K384" s="76">
        <f>IF(ISBLANK(F384),"",COUNTIF(F384:J384,"&gt;=0"))</f>
        <v>2</v>
      </c>
      <c r="L384" s="77">
        <f>IF(ISBLANK(F384),"",(IF(LEFT(F384,1)="-",1,0)+IF(LEFT(G384,1)="-",1,0)+IF(LEFT(H384,1)="-",1,0)+IF(LEFT(I384,1)="-",1,0)+IF(LEFT(J384,1)="-",1,0)))</f>
        <v>3</v>
      </c>
      <c r="M384" s="78">
        <f aca="true" t="shared" si="12" ref="M384:N388">IF(K384=3,1,"")</f>
      </c>
      <c r="N384" s="78">
        <f t="shared" si="12"/>
        <v>1</v>
      </c>
    </row>
    <row r="385" spans="2:14" ht="15">
      <c r="B385" s="72" t="s">
        <v>225</v>
      </c>
      <c r="C385" s="73" t="str">
        <f>IF(C380&gt;"",C380,"")</f>
        <v>Lumdström Tom</v>
      </c>
      <c r="D385" s="73" t="str">
        <f>IF(G380&gt;"",G380,"")</f>
        <v>Mustonen Aleksi</v>
      </c>
      <c r="E385" s="74"/>
      <c r="F385" s="75">
        <v>11</v>
      </c>
      <c r="G385" s="75">
        <v>-6</v>
      </c>
      <c r="H385" s="75">
        <v>-4</v>
      </c>
      <c r="I385" s="75">
        <v>-7</v>
      </c>
      <c r="J385" s="75"/>
      <c r="K385" s="76">
        <f>IF(ISBLANK(F385),"",COUNTIF(F385:J385,"&gt;=0"))</f>
        <v>1</v>
      </c>
      <c r="L385" s="77">
        <f>IF(ISBLANK(F385),"",(IF(LEFT(F385,1)="-",1,0)+IF(LEFT(G385,1)="-",1,0)+IF(LEFT(H385,1)="-",1,0)+IF(LEFT(I385,1)="-",1,0)+IF(LEFT(J385,1)="-",1,0)))</f>
        <v>3</v>
      </c>
      <c r="M385" s="78">
        <f t="shared" si="12"/>
      </c>
      <c r="N385" s="78">
        <f t="shared" si="12"/>
        <v>1</v>
      </c>
    </row>
    <row r="386" spans="2:14" ht="15">
      <c r="B386" s="72" t="s">
        <v>226</v>
      </c>
      <c r="C386" s="73" t="str">
        <f>IF(C381&gt;"",C381,"")</f>
        <v>Pitkänen Toni</v>
      </c>
      <c r="D386" s="73" t="str">
        <f>IF(G381&gt;"",G381,"")</f>
        <v>Pullinen Leonid</v>
      </c>
      <c r="E386" s="74"/>
      <c r="F386" s="75">
        <v>1</v>
      </c>
      <c r="G386" s="75">
        <v>-7</v>
      </c>
      <c r="H386" s="75">
        <v>8</v>
      </c>
      <c r="I386" s="75">
        <v>-9</v>
      </c>
      <c r="J386" s="75">
        <v>-7</v>
      </c>
      <c r="K386" s="76">
        <f>IF(ISBLANK(F386),"",COUNTIF(F386:J386,"&gt;=0"))</f>
        <v>2</v>
      </c>
      <c r="L386" s="77">
        <f>IF(ISBLANK(F386),"",(IF(LEFT(F386,1)="-",1,0)+IF(LEFT(G386,1)="-",1,0)+IF(LEFT(H386,1)="-",1,0)+IF(LEFT(I386,1)="-",1,0)+IF(LEFT(J386,1)="-",1,0)))</f>
        <v>3</v>
      </c>
      <c r="M386" s="78">
        <f t="shared" si="12"/>
      </c>
      <c r="N386" s="78">
        <f t="shared" si="12"/>
        <v>1</v>
      </c>
    </row>
    <row r="387" spans="2:14" ht="15">
      <c r="B387" s="72" t="s">
        <v>227</v>
      </c>
      <c r="C387" s="73" t="str">
        <f>IF(C379&gt;"",C379,"")</f>
        <v>Rauvola Mika</v>
      </c>
      <c r="D387" s="73" t="str">
        <f>IF(G380&gt;"",G380,"")</f>
        <v>Mustonen Aleksi</v>
      </c>
      <c r="E387" s="74"/>
      <c r="F387" s="75"/>
      <c r="G387" s="75"/>
      <c r="H387" s="75"/>
      <c r="I387" s="75"/>
      <c r="J387" s="75"/>
      <c r="K387" s="76">
        <f>IF(ISBLANK(F387),"",COUNTIF(F387:J387,"&gt;=0"))</f>
      </c>
      <c r="L387" s="77">
        <f>IF(ISBLANK(F387),"",(IF(LEFT(F387,1)="-",1,0)+IF(LEFT(G387,1)="-",1,0)+IF(LEFT(H387,1)="-",1,0)+IF(LEFT(I387,1)="-",1,0)+IF(LEFT(J387,1)="-",1,0)))</f>
      </c>
      <c r="M387" s="78">
        <f t="shared" si="12"/>
      </c>
      <c r="N387" s="78">
        <f t="shared" si="12"/>
      </c>
    </row>
    <row r="388" spans="2:14" ht="15">
      <c r="B388" s="72" t="s">
        <v>228</v>
      </c>
      <c r="C388" s="73" t="str">
        <f>IF(C380&gt;"",C380,"")</f>
        <v>Lumdström Tom</v>
      </c>
      <c r="D388" s="73" t="str">
        <f>IF(G379&gt;"",G379,"")</f>
        <v>Kahlos Juho</v>
      </c>
      <c r="E388" s="74"/>
      <c r="F388" s="75"/>
      <c r="G388" s="75"/>
      <c r="H388" s="75"/>
      <c r="I388" s="75"/>
      <c r="J388" s="75"/>
      <c r="K388" s="76">
        <f>IF(ISBLANK(F388),"",COUNTIF(F388:J388,"&gt;=0"))</f>
      </c>
      <c r="L388" s="77">
        <f>IF(ISBLANK(F388),"",(IF(LEFT(F388,1)="-",1,0)+IF(LEFT(G388,1)="-",1,0)+IF(LEFT(H388,1)="-",1,0)+IF(LEFT(I388,1)="-",1,0)+IF(LEFT(J388,1)="-",1,0)))</f>
      </c>
      <c r="M388" s="78">
        <f t="shared" si="12"/>
      </c>
      <c r="N388" s="78">
        <f t="shared" si="12"/>
      </c>
    </row>
    <row r="389" spans="2:14" ht="15.75">
      <c r="B389" s="65"/>
      <c r="C389" s="42"/>
      <c r="D389" s="42"/>
      <c r="E389" s="42"/>
      <c r="F389" s="42"/>
      <c r="G389" s="42"/>
      <c r="H389" s="42"/>
      <c r="I389" s="106" t="s">
        <v>229</v>
      </c>
      <c r="J389" s="106"/>
      <c r="K389" s="79">
        <f>SUM(K384:K388)</f>
        <v>5</v>
      </c>
      <c r="L389" s="79">
        <f>SUM(L384:L388)</f>
        <v>9</v>
      </c>
      <c r="M389" s="79">
        <f>SUM(M384:M388)</f>
        <v>0</v>
      </c>
      <c r="N389" s="79">
        <f>SUM(N384:N388)</f>
        <v>3</v>
      </c>
    </row>
    <row r="390" spans="2:14" ht="15.75">
      <c r="B390" s="80" t="s">
        <v>230</v>
      </c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81"/>
    </row>
    <row r="391" spans="2:14" ht="15.75">
      <c r="B391" s="82" t="s">
        <v>231</v>
      </c>
      <c r="C391" s="83"/>
      <c r="D391" s="83" t="s">
        <v>232</v>
      </c>
      <c r="E391" s="84"/>
      <c r="F391" s="83"/>
      <c r="G391" s="83" t="s">
        <v>36</v>
      </c>
      <c r="H391" s="84"/>
      <c r="I391" s="83"/>
      <c r="J391" s="85" t="s">
        <v>233</v>
      </c>
      <c r="K391" s="47"/>
      <c r="L391" s="42"/>
      <c r="M391" s="42"/>
      <c r="N391" s="81"/>
    </row>
    <row r="392" spans="2:14" ht="18">
      <c r="B392" s="65"/>
      <c r="C392" s="42"/>
      <c r="D392" s="42"/>
      <c r="E392" s="42"/>
      <c r="F392" s="42"/>
      <c r="G392" s="42"/>
      <c r="H392" s="42"/>
      <c r="I392" s="42"/>
      <c r="J392" s="107" t="str">
        <f>IF(M389=3,C378,IF(N389=3,G378,""))</f>
        <v>Tip-70 1</v>
      </c>
      <c r="K392" s="107"/>
      <c r="L392" s="107"/>
      <c r="M392" s="107"/>
      <c r="N392" s="107"/>
    </row>
    <row r="393" spans="2:14" ht="18">
      <c r="B393" s="86"/>
      <c r="C393" s="87"/>
      <c r="D393" s="87"/>
      <c r="E393" s="87"/>
      <c r="F393" s="87"/>
      <c r="G393" s="87"/>
      <c r="H393" s="87"/>
      <c r="I393" s="87"/>
      <c r="J393" s="88"/>
      <c r="K393" s="88"/>
      <c r="L393" s="88"/>
      <c r="M393" s="88"/>
      <c r="N393" s="89"/>
    </row>
  </sheetData>
  <sheetProtection selectLockedCells="1" selectUnlockedCells="1"/>
  <mergeCells count="340">
    <mergeCell ref="J392:N392"/>
    <mergeCell ref="C380:D380"/>
    <mergeCell ref="G380:N380"/>
    <mergeCell ref="C381:D381"/>
    <mergeCell ref="G381:N381"/>
    <mergeCell ref="K383:L383"/>
    <mergeCell ref="I389:J389"/>
    <mergeCell ref="F376:G376"/>
    <mergeCell ref="H376:J376"/>
    <mergeCell ref="L376:N376"/>
    <mergeCell ref="C378:D378"/>
    <mergeCell ref="G378:N378"/>
    <mergeCell ref="C379:D379"/>
    <mergeCell ref="G379:N379"/>
    <mergeCell ref="J369:N369"/>
    <mergeCell ref="F373:G373"/>
    <mergeCell ref="H373:N373"/>
    <mergeCell ref="F374:G374"/>
    <mergeCell ref="H374:N374"/>
    <mergeCell ref="F375:G375"/>
    <mergeCell ref="H375:N375"/>
    <mergeCell ref="C357:D357"/>
    <mergeCell ref="G357:N357"/>
    <mergeCell ref="C358:D358"/>
    <mergeCell ref="G358:N358"/>
    <mergeCell ref="K360:L360"/>
    <mergeCell ref="I366:J366"/>
    <mergeCell ref="F353:G353"/>
    <mergeCell ref="H353:J353"/>
    <mergeCell ref="L353:N353"/>
    <mergeCell ref="C355:D355"/>
    <mergeCell ref="G355:N355"/>
    <mergeCell ref="C356:D356"/>
    <mergeCell ref="G356:N356"/>
    <mergeCell ref="J346:N346"/>
    <mergeCell ref="F350:G350"/>
    <mergeCell ref="H350:N350"/>
    <mergeCell ref="F351:G351"/>
    <mergeCell ref="H351:N351"/>
    <mergeCell ref="F352:G352"/>
    <mergeCell ref="H352:N352"/>
    <mergeCell ref="C334:D334"/>
    <mergeCell ref="G334:N334"/>
    <mergeCell ref="C335:D335"/>
    <mergeCell ref="G335:N335"/>
    <mergeCell ref="K337:L337"/>
    <mergeCell ref="I343:J343"/>
    <mergeCell ref="F330:G330"/>
    <mergeCell ref="H330:J330"/>
    <mergeCell ref="L330:N330"/>
    <mergeCell ref="C332:D332"/>
    <mergeCell ref="G332:N332"/>
    <mergeCell ref="C333:D333"/>
    <mergeCell ref="G333:N333"/>
    <mergeCell ref="J323:N323"/>
    <mergeCell ref="F327:G327"/>
    <mergeCell ref="H327:N327"/>
    <mergeCell ref="F328:G328"/>
    <mergeCell ref="H328:N328"/>
    <mergeCell ref="F329:G329"/>
    <mergeCell ref="H329:N329"/>
    <mergeCell ref="C311:D311"/>
    <mergeCell ref="G311:N311"/>
    <mergeCell ref="C312:D312"/>
    <mergeCell ref="G312:N312"/>
    <mergeCell ref="K314:L314"/>
    <mergeCell ref="I320:J320"/>
    <mergeCell ref="F307:G307"/>
    <mergeCell ref="H307:J307"/>
    <mergeCell ref="L307:N307"/>
    <mergeCell ref="C309:D309"/>
    <mergeCell ref="G309:N309"/>
    <mergeCell ref="C310:D310"/>
    <mergeCell ref="G310:N310"/>
    <mergeCell ref="J300:N300"/>
    <mergeCell ref="F304:G304"/>
    <mergeCell ref="H304:N304"/>
    <mergeCell ref="F305:G305"/>
    <mergeCell ref="H305:N305"/>
    <mergeCell ref="F306:G306"/>
    <mergeCell ref="H306:N306"/>
    <mergeCell ref="C288:D288"/>
    <mergeCell ref="G288:N288"/>
    <mergeCell ref="C289:D289"/>
    <mergeCell ref="G289:N289"/>
    <mergeCell ref="K291:L291"/>
    <mergeCell ref="I297:J297"/>
    <mergeCell ref="F284:G284"/>
    <mergeCell ref="H284:J284"/>
    <mergeCell ref="L284:N284"/>
    <mergeCell ref="C286:D286"/>
    <mergeCell ref="G286:N286"/>
    <mergeCell ref="C287:D287"/>
    <mergeCell ref="G287:N287"/>
    <mergeCell ref="J277:N277"/>
    <mergeCell ref="F281:G281"/>
    <mergeCell ref="H281:N281"/>
    <mergeCell ref="F282:G282"/>
    <mergeCell ref="H282:N282"/>
    <mergeCell ref="F283:G283"/>
    <mergeCell ref="H283:N283"/>
    <mergeCell ref="C265:D265"/>
    <mergeCell ref="G265:N265"/>
    <mergeCell ref="C266:D266"/>
    <mergeCell ref="G266:N266"/>
    <mergeCell ref="K268:L268"/>
    <mergeCell ref="I274:J274"/>
    <mergeCell ref="F261:G261"/>
    <mergeCell ref="H261:J261"/>
    <mergeCell ref="L261:N261"/>
    <mergeCell ref="C263:D263"/>
    <mergeCell ref="G263:N263"/>
    <mergeCell ref="C264:D264"/>
    <mergeCell ref="G264:N264"/>
    <mergeCell ref="J254:N254"/>
    <mergeCell ref="F258:G258"/>
    <mergeCell ref="H258:N258"/>
    <mergeCell ref="F259:G259"/>
    <mergeCell ref="H259:N259"/>
    <mergeCell ref="F260:G260"/>
    <mergeCell ref="H260:N260"/>
    <mergeCell ref="C242:D242"/>
    <mergeCell ref="G242:N242"/>
    <mergeCell ref="C243:D243"/>
    <mergeCell ref="G243:N243"/>
    <mergeCell ref="K245:L245"/>
    <mergeCell ref="I251:J251"/>
    <mergeCell ref="F238:G238"/>
    <mergeCell ref="H238:J238"/>
    <mergeCell ref="L238:N238"/>
    <mergeCell ref="C240:D240"/>
    <mergeCell ref="G240:N240"/>
    <mergeCell ref="C241:D241"/>
    <mergeCell ref="G241:N241"/>
    <mergeCell ref="J227:N227"/>
    <mergeCell ref="F235:G235"/>
    <mergeCell ref="H235:N235"/>
    <mergeCell ref="F236:G236"/>
    <mergeCell ref="H236:N236"/>
    <mergeCell ref="F237:G237"/>
    <mergeCell ref="H237:N237"/>
    <mergeCell ref="C215:D215"/>
    <mergeCell ref="G215:N215"/>
    <mergeCell ref="C216:D216"/>
    <mergeCell ref="G216:N216"/>
    <mergeCell ref="K218:L218"/>
    <mergeCell ref="I224:J224"/>
    <mergeCell ref="F211:G211"/>
    <mergeCell ref="H211:J211"/>
    <mergeCell ref="L211:N211"/>
    <mergeCell ref="C213:D213"/>
    <mergeCell ref="G213:N213"/>
    <mergeCell ref="C214:D214"/>
    <mergeCell ref="G214:N214"/>
    <mergeCell ref="J204:N204"/>
    <mergeCell ref="F208:G208"/>
    <mergeCell ref="H208:N208"/>
    <mergeCell ref="F209:G209"/>
    <mergeCell ref="H209:N209"/>
    <mergeCell ref="F210:G210"/>
    <mergeCell ref="H210:N210"/>
    <mergeCell ref="C192:D192"/>
    <mergeCell ref="G192:N192"/>
    <mergeCell ref="C193:D193"/>
    <mergeCell ref="G193:N193"/>
    <mergeCell ref="K195:L195"/>
    <mergeCell ref="I201:J201"/>
    <mergeCell ref="F188:G188"/>
    <mergeCell ref="H188:J188"/>
    <mergeCell ref="L188:N188"/>
    <mergeCell ref="C190:D190"/>
    <mergeCell ref="G190:N190"/>
    <mergeCell ref="C191:D191"/>
    <mergeCell ref="G191:N191"/>
    <mergeCell ref="J181:N181"/>
    <mergeCell ref="F185:G185"/>
    <mergeCell ref="H185:N185"/>
    <mergeCell ref="F186:G186"/>
    <mergeCell ref="H186:N186"/>
    <mergeCell ref="F187:G187"/>
    <mergeCell ref="H187:N187"/>
    <mergeCell ref="C169:D169"/>
    <mergeCell ref="G169:N169"/>
    <mergeCell ref="C170:D170"/>
    <mergeCell ref="G170:N170"/>
    <mergeCell ref="K172:L172"/>
    <mergeCell ref="I178:J178"/>
    <mergeCell ref="F165:G165"/>
    <mergeCell ref="H165:J165"/>
    <mergeCell ref="L165:N165"/>
    <mergeCell ref="C167:D167"/>
    <mergeCell ref="G167:N167"/>
    <mergeCell ref="C168:D168"/>
    <mergeCell ref="G168:N168"/>
    <mergeCell ref="J158:N158"/>
    <mergeCell ref="F162:G162"/>
    <mergeCell ref="H162:N162"/>
    <mergeCell ref="F163:G163"/>
    <mergeCell ref="H163:N163"/>
    <mergeCell ref="F164:G164"/>
    <mergeCell ref="H164:N164"/>
    <mergeCell ref="C146:D146"/>
    <mergeCell ref="G146:N146"/>
    <mergeCell ref="C147:D147"/>
    <mergeCell ref="G147:N147"/>
    <mergeCell ref="K149:L149"/>
    <mergeCell ref="I155:J155"/>
    <mergeCell ref="F142:G142"/>
    <mergeCell ref="H142:J142"/>
    <mergeCell ref="L142:N142"/>
    <mergeCell ref="C144:D144"/>
    <mergeCell ref="G144:N144"/>
    <mergeCell ref="C145:D145"/>
    <mergeCell ref="G145:N145"/>
    <mergeCell ref="J135:N135"/>
    <mergeCell ref="F139:G139"/>
    <mergeCell ref="H139:N139"/>
    <mergeCell ref="F140:G140"/>
    <mergeCell ref="H140:N140"/>
    <mergeCell ref="F141:G141"/>
    <mergeCell ref="H141:N141"/>
    <mergeCell ref="C123:D123"/>
    <mergeCell ref="G123:N123"/>
    <mergeCell ref="C124:D124"/>
    <mergeCell ref="G124:N124"/>
    <mergeCell ref="K126:L126"/>
    <mergeCell ref="I132:J132"/>
    <mergeCell ref="F119:G119"/>
    <mergeCell ref="H119:J119"/>
    <mergeCell ref="L119:N119"/>
    <mergeCell ref="C121:D121"/>
    <mergeCell ref="G121:N121"/>
    <mergeCell ref="C122:D122"/>
    <mergeCell ref="G122:N122"/>
    <mergeCell ref="J112:N112"/>
    <mergeCell ref="F116:G116"/>
    <mergeCell ref="H116:N116"/>
    <mergeCell ref="F117:G117"/>
    <mergeCell ref="H117:N117"/>
    <mergeCell ref="F118:G118"/>
    <mergeCell ref="H118:N118"/>
    <mergeCell ref="C100:D100"/>
    <mergeCell ref="G100:N100"/>
    <mergeCell ref="C101:D101"/>
    <mergeCell ref="G101:N101"/>
    <mergeCell ref="K103:L103"/>
    <mergeCell ref="I109:J109"/>
    <mergeCell ref="F96:G96"/>
    <mergeCell ref="H96:J96"/>
    <mergeCell ref="L96:N96"/>
    <mergeCell ref="C98:D98"/>
    <mergeCell ref="G98:N98"/>
    <mergeCell ref="C99:D99"/>
    <mergeCell ref="G99:N99"/>
    <mergeCell ref="J89:N89"/>
    <mergeCell ref="F93:G93"/>
    <mergeCell ref="H93:N93"/>
    <mergeCell ref="F94:G94"/>
    <mergeCell ref="H94:N94"/>
    <mergeCell ref="F95:G95"/>
    <mergeCell ref="H95:N95"/>
    <mergeCell ref="C77:D77"/>
    <mergeCell ref="G77:N77"/>
    <mergeCell ref="C78:D78"/>
    <mergeCell ref="G78:N78"/>
    <mergeCell ref="K80:L80"/>
    <mergeCell ref="I86:J86"/>
    <mergeCell ref="F73:G73"/>
    <mergeCell ref="H73:J73"/>
    <mergeCell ref="L73:N73"/>
    <mergeCell ref="C75:D75"/>
    <mergeCell ref="G75:N75"/>
    <mergeCell ref="C76:D76"/>
    <mergeCell ref="G76:N76"/>
    <mergeCell ref="J66:N66"/>
    <mergeCell ref="F70:G70"/>
    <mergeCell ref="H70:N70"/>
    <mergeCell ref="F71:G71"/>
    <mergeCell ref="H71:N71"/>
    <mergeCell ref="F72:G72"/>
    <mergeCell ref="H72:N72"/>
    <mergeCell ref="C54:D54"/>
    <mergeCell ref="G54:N54"/>
    <mergeCell ref="C55:D55"/>
    <mergeCell ref="G55:N55"/>
    <mergeCell ref="K57:L57"/>
    <mergeCell ref="I63:J63"/>
    <mergeCell ref="F50:G50"/>
    <mergeCell ref="H50:J50"/>
    <mergeCell ref="L50:N50"/>
    <mergeCell ref="C52:D52"/>
    <mergeCell ref="G52:N52"/>
    <mergeCell ref="C53:D53"/>
    <mergeCell ref="G53:N53"/>
    <mergeCell ref="J43:N43"/>
    <mergeCell ref="F47:G47"/>
    <mergeCell ref="H47:N47"/>
    <mergeCell ref="F48:G48"/>
    <mergeCell ref="H48:N48"/>
    <mergeCell ref="F49:G49"/>
    <mergeCell ref="H49:N49"/>
    <mergeCell ref="C31:D31"/>
    <mergeCell ref="G31:N31"/>
    <mergeCell ref="C32:D32"/>
    <mergeCell ref="G32:N32"/>
    <mergeCell ref="K34:L34"/>
    <mergeCell ref="I40:J40"/>
    <mergeCell ref="F27:G27"/>
    <mergeCell ref="H27:J27"/>
    <mergeCell ref="L27:N27"/>
    <mergeCell ref="C29:D29"/>
    <mergeCell ref="G29:N29"/>
    <mergeCell ref="C30:D30"/>
    <mergeCell ref="G30:N30"/>
    <mergeCell ref="J20:N20"/>
    <mergeCell ref="F24:G24"/>
    <mergeCell ref="H24:N24"/>
    <mergeCell ref="F25:G25"/>
    <mergeCell ref="H25:N25"/>
    <mergeCell ref="F26:G26"/>
    <mergeCell ref="H26:N26"/>
    <mergeCell ref="C8:D8"/>
    <mergeCell ref="G8:N8"/>
    <mergeCell ref="C9:D9"/>
    <mergeCell ref="G9:N9"/>
    <mergeCell ref="K11:L11"/>
    <mergeCell ref="I17:J17"/>
    <mergeCell ref="F4:G4"/>
    <mergeCell ref="H4:J4"/>
    <mergeCell ref="L4:N4"/>
    <mergeCell ref="C6:D6"/>
    <mergeCell ref="G6:N6"/>
    <mergeCell ref="C7:D7"/>
    <mergeCell ref="G7:N7"/>
    <mergeCell ref="F1:G1"/>
    <mergeCell ref="H1:N1"/>
    <mergeCell ref="F2:G2"/>
    <mergeCell ref="H2:N2"/>
    <mergeCell ref="F3:G3"/>
    <mergeCell ref="H3:N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Roman,Tavallinen"&amp;12&amp;A</oddHeader>
    <oddFooter>&amp;C&amp;"Times New Roman,Tavallinen"&amp;12Sivu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Aarne Kyläkallio</cp:lastModifiedBy>
  <dcterms:modified xsi:type="dcterms:W3CDTF">2022-10-30T10:19:30Z</dcterms:modified>
  <cp:category/>
  <cp:version/>
  <cp:contentType/>
  <cp:contentStatus/>
</cp:coreProperties>
</file>